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H22" i="2"/>
  <c r="G22" i="2"/>
  <c r="F22" i="2"/>
  <c r="E22" i="2"/>
  <c r="G21" i="2"/>
  <c r="G20" i="2"/>
  <c r="G19" i="2"/>
  <c r="H19" i="2" s="1"/>
  <c r="G18" i="2"/>
  <c r="G17" i="2"/>
  <c r="G15" i="2"/>
  <c r="G14" i="2"/>
  <c r="G13" i="2"/>
  <c r="G12" i="2"/>
  <c r="G11" i="2"/>
  <c r="G10" i="2"/>
  <c r="H10" i="2" s="1"/>
  <c r="G9" i="2"/>
  <c r="G8" i="2"/>
  <c r="F21" i="2"/>
  <c r="F20" i="2"/>
  <c r="F19" i="2"/>
  <c r="F17" i="2"/>
  <c r="F15" i="2"/>
  <c r="F13" i="2"/>
  <c r="F11" i="2"/>
  <c r="F9" i="2"/>
  <c r="E8" i="2"/>
  <c r="AF56" i="1"/>
  <c r="AG55" i="1"/>
  <c r="AF55" i="1"/>
  <c r="AF52" i="1"/>
  <c r="F53" i="1"/>
  <c r="H53" i="1"/>
  <c r="J53" i="1"/>
  <c r="L53" i="1"/>
  <c r="N53" i="1"/>
  <c r="P53" i="1"/>
  <c r="R53" i="1"/>
  <c r="T53" i="1"/>
  <c r="V53" i="1"/>
  <c r="X53" i="1"/>
  <c r="Z53" i="1"/>
  <c r="AB53" i="1"/>
  <c r="AD53" i="1"/>
  <c r="D53" i="1"/>
  <c r="H18" i="2"/>
  <c r="H17" i="2"/>
  <c r="H16" i="2"/>
  <c r="G16" i="2"/>
  <c r="H15" i="2"/>
  <c r="H14" i="2"/>
  <c r="H13" i="2"/>
  <c r="H12" i="2"/>
  <c r="H21" i="2" l="1"/>
  <c r="H20" i="2"/>
  <c r="H11" i="2"/>
  <c r="H9" i="2"/>
  <c r="AG39" i="1" l="1"/>
  <c r="AF39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G42" i="1"/>
  <c r="AF42" i="1"/>
  <c r="AG41" i="1"/>
  <c r="AF41" i="1"/>
  <c r="AG40" i="1"/>
  <c r="AF40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AF8" i="1"/>
  <c r="AG8" i="1" l="1"/>
  <c r="F54" i="1"/>
  <c r="J54" i="1"/>
  <c r="N54" i="1"/>
  <c r="R54" i="1"/>
  <c r="V54" i="1"/>
  <c r="Z54" i="1"/>
  <c r="D54" i="1"/>
  <c r="H54" i="1"/>
  <c r="L54" i="1"/>
  <c r="P54" i="1"/>
  <c r="T54" i="1"/>
  <c r="X54" i="1"/>
  <c r="AB54" i="1"/>
  <c r="AG52" i="1"/>
</calcChain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<sst xmlns="http://schemas.openxmlformats.org/spreadsheetml/2006/main" count="121" uniqueCount="68">
  <si>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</si>
  <si>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</si>
  <si>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</si>
  <si>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</si>
  <si>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</si>
  <si>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</si>
  <si>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</si>
  <si>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</si>
  <si>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</si>
  <si>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</si>
  <si>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</si>
  <si>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</si>
  <si>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</si>
  <si>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</si>
  <si>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</si>
  <si>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</si>
  <si>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</si>
  <si>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</si>
  <si>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</si>
  <si>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</si>
  <si>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</si>
  <si>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</si>
  <si>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</si>
  <si>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</si>
  <si>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</si>
  <si>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Tồn đầu kỳ</t>
  </si>
  <si>
    <t>CÔNG TY CỔ PHẦN ĐT &amp; PT NANO MILK</t>
  </si>
  <si>
    <t>CỘNG HÒA XÃ HỘI CHỦ NGHĨA VIỆT NAM</t>
  </si>
  <si>
    <t>Tuyết Nhung</t>
  </si>
  <si>
    <t>Thủy Vy Tuyên Quang</t>
  </si>
  <si>
    <t>Triệu Sơn Vĩnh Phúc</t>
  </si>
  <si>
    <t>Tâm</t>
  </si>
  <si>
    <t>Chị Quân dịch vọng</t>
  </si>
  <si>
    <t>Chị trường hải phòng</t>
  </si>
  <si>
    <t>Dung phi</t>
  </si>
  <si>
    <t>Anh Minh gia lâm</t>
  </si>
  <si>
    <t>Chị phương yên châu</t>
  </si>
  <si>
    <t>Hằng kế toán</t>
  </si>
  <si>
    <t>Hộp</t>
  </si>
  <si>
    <t>Thùng</t>
  </si>
  <si>
    <t>tồn kho</t>
  </si>
  <si>
    <t>Chị Yến TPHCm</t>
  </si>
  <si>
    <t>E huân thanh trì</t>
  </si>
  <si>
    <t>Hiểu minh thái nguyên</t>
  </si>
  <si>
    <t>Bà tâm  hà nam</t>
  </si>
  <si>
    <t>Huệ điện biên</t>
  </si>
  <si>
    <t>A Lâm</t>
  </si>
  <si>
    <t>Lê doanh hoàng</t>
  </si>
  <si>
    <t>Chị huân</t>
  </si>
  <si>
    <t>E đông thanh trì</t>
  </si>
  <si>
    <t>Trương tuyết TPHCm</t>
  </si>
  <si>
    <t>Chị Phú dịch vọng hậu</t>
  </si>
  <si>
    <t>Chị quý điên biên</t>
  </si>
  <si>
    <t>Chị Hằng</t>
  </si>
  <si>
    <t>Cô mít lào cai</t>
  </si>
  <si>
    <t>Chị Minh Bigbuy</t>
  </si>
  <si>
    <t xml:space="preserve">Anh Lệ Anh Sơn </t>
  </si>
  <si>
    <t>Chị Hà bigbuy</t>
  </si>
  <si>
    <t>Chị Phú cầu giấy</t>
  </si>
  <si>
    <t>Chị Chi Cầu giấy</t>
  </si>
  <si>
    <t>Trường Hiền</t>
  </si>
  <si>
    <t>Văn sơn trả hàng demo</t>
  </si>
  <si>
    <t>Số lượng nhập tháng 4</t>
  </si>
  <si>
    <t>Số lượng xuất tháng 4</t>
  </si>
  <si>
    <t>Tồn trên hóa đơn hết tháng 4</t>
  </si>
  <si>
    <t>Tình trạng xuất nhập theo HĐ</t>
  </si>
  <si>
    <t>tình trạng xuất nhập (cả hàng tồn đầu kỳ)</t>
  </si>
  <si>
    <t>SỔ THEO DÕI KHO NHẬP XUẤT TỒN THÁNG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</si>
</sst>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10" borderId="7" xfId="0" applyFont="1" applyFill="1" applyBorder="1"/>
    <xf numFmtId="14" fontId="3" fillId="10" borderId="7" xfId="0" applyNumberFormat="1" applyFont="1" applyFill="1" applyBorder="1"/>
    <xf numFmtId="0" fontId="3" fillId="0" borderId="7" xfId="0" applyFont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8" xfId="0" applyFont="1" applyBorder="1"/>
    <xf numFmtId="14" fontId="3" fillId="0" borderId="8" xfId="0" applyNumberFormat="1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0" borderId="9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0" xfId="0" applyFont="1" applyBorder="1"/>
    <xf numFmtId="0" fontId="4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3" fillId="0" borderId="1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11" borderId="1" xfId="0" applyFont="1" applyFill="1" applyBorder="1"/>
    <xf numFmtId="0" fontId="9" fillId="11" borderId="1" xfId="0" applyFont="1" applyFill="1" applyBorder="1" applyAlignment="1">
      <alignment horizontal="center"/>
    </xf>
    <xf numFmtId="0" fontId="4" fillId="10" borderId="10" xfId="0" applyFont="1" applyFill="1" applyBorder="1"/>
    <xf numFmtId="0" fontId="4" fillId="10" borderId="11" xfId="0" applyFont="1" applyFill="1" applyBorder="1"/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&#7870;%20TO&#193;N%20-%20TH&#193;I%20H&#7856;NG\HangWorkspace\K&#7870;%20TO&#193;N%20-%20TH&#193;I%20H&#7856;NG\KHO\Th&#225;ng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6"/>
  <sheetViews>
    <sheetView tabSelected="1" workbookViewId="0">
      <pane ySplit="7" topLeftCell="A20" activePane="bottomLeft" state="frozen"/>
      <selection pane="bottomLeft" activeCell="A4" sqref="A4:AH4"/>
    </sheetView>
  </sheetViews>
  <sheetFormatPr defaultColWidth="9.140625" defaultRowHeight="15" x14ac:dyDescent="0.25"/>
  <cols>
    <col min="1" max="1" width="3.5703125" style="6" customWidth="1"/>
    <col min="2" max="2" width="14.42578125" style="37" customWidth="1"/>
    <col min="3" max="3" width="30.28515625" style="6" customWidth="1"/>
    <col min="4" max="4" width="4" style="6" bestFit="1" customWidth="1"/>
    <col min="5" max="5" width="3.28515625" style="6" customWidth="1"/>
    <col min="6" max="6" width="5" style="6" bestFit="1" customWidth="1"/>
    <col min="7" max="7" width="4.42578125" style="6" bestFit="1" customWidth="1"/>
    <col min="8" max="8" width="3.7109375" style="6" bestFit="1" customWidth="1"/>
    <col min="9" max="9" width="3.28515625" style="6" customWidth="1"/>
    <col min="10" max="10" width="4.7109375" style="6" bestFit="1" customWidth="1"/>
    <col min="11" max="11" width="4" style="6" bestFit="1" customWidth="1"/>
    <col min="12" max="13" width="3.28515625" style="6" customWidth="1"/>
    <col min="14" max="14" width="4" style="6" bestFit="1" customWidth="1"/>
    <col min="15" max="15" width="3.28515625" style="6" customWidth="1"/>
    <col min="16" max="16" width="4" style="6" bestFit="1" customWidth="1"/>
    <col min="17" max="17" width="3.28515625" style="6" customWidth="1"/>
    <col min="18" max="18" width="4.7109375" style="6" bestFit="1" customWidth="1"/>
    <col min="19" max="19" width="4.42578125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4" style="6" bestFit="1" customWidth="1"/>
    <col min="26" max="26" width="4.28515625" style="6" customWidth="1"/>
    <col min="27" max="27" width="4.42578125" style="6" bestFit="1" customWidth="1"/>
    <col min="28" max="28" width="4.7109375" style="6" bestFit="1" customWidth="1"/>
    <col min="29" max="29" width="4.42578125" style="6" bestFit="1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1" t="s">
        <v>26</v>
      </c>
      <c r="B1" s="71"/>
      <c r="C1" s="71"/>
      <c r="D1" s="18"/>
      <c r="E1" s="18"/>
      <c r="F1" s="18"/>
      <c r="G1" s="18"/>
      <c r="H1" s="18"/>
      <c r="I1" s="18"/>
      <c r="J1" s="19"/>
      <c r="K1" s="19"/>
      <c r="L1" s="3"/>
      <c r="M1" s="3"/>
      <c r="N1" s="3"/>
      <c r="O1" s="20"/>
      <c r="P1" s="20"/>
      <c r="Q1" s="20"/>
      <c r="R1" s="20"/>
      <c r="S1" s="20"/>
      <c r="T1" s="21"/>
      <c r="U1" s="20"/>
      <c r="V1" s="20"/>
      <c r="W1" s="20"/>
      <c r="X1" s="18"/>
      <c r="Y1" s="3"/>
      <c r="Z1" s="20" t="s">
        <v>27</v>
      </c>
      <c r="AA1" s="3"/>
      <c r="AB1" s="21"/>
      <c r="AC1" s="20"/>
      <c r="AD1" s="20"/>
      <c r="AE1" s="3"/>
      <c r="AF1" s="3"/>
      <c r="AG1" s="3"/>
      <c r="AH1" s="3"/>
    </row>
    <row r="2" spans="1:34" x14ac:dyDescent="0.25">
      <c r="A2" s="64" t="s">
        <v>0</v>
      </c>
      <c r="B2" s="64"/>
      <c r="C2" s="64"/>
      <c r="D2" s="1"/>
      <c r="E2" s="1"/>
      <c r="F2" s="1"/>
      <c r="G2" s="1"/>
      <c r="H2" s="1"/>
      <c r="I2" s="1"/>
      <c r="J2" s="2"/>
      <c r="K2" s="2"/>
      <c r="L2" s="3"/>
      <c r="M2" s="3"/>
      <c r="N2" s="3"/>
      <c r="O2" s="4"/>
      <c r="P2" s="4"/>
      <c r="Q2" s="4"/>
      <c r="R2" s="4"/>
      <c r="S2" s="4"/>
      <c r="T2" s="5"/>
      <c r="U2" s="4"/>
      <c r="V2" s="4"/>
      <c r="W2" s="4"/>
      <c r="X2" s="1"/>
      <c r="Y2" s="3"/>
      <c r="Z2" s="4" t="s">
        <v>1</v>
      </c>
      <c r="AA2" s="3"/>
      <c r="AB2" s="5"/>
      <c r="AC2" s="4"/>
      <c r="AD2" s="4"/>
      <c r="AE2" s="3"/>
      <c r="AF2" s="3"/>
      <c r="AG2" s="3"/>
      <c r="AH2" s="3"/>
    </row>
    <row r="3" spans="1:34" x14ac:dyDescent="0.25">
      <c r="A3" s="72" t="s">
        <v>67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</row>
    <row r="4" spans="1:34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</row>
    <row r="5" spans="1:34" x14ac:dyDescent="0.25">
      <c r="A5" s="55" t="s">
        <v>2</v>
      </c>
      <c r="B5" s="66" t="s">
        <v>3</v>
      </c>
      <c r="C5" s="55" t="s">
        <v>4</v>
      </c>
      <c r="D5" s="67" t="s">
        <v>5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/>
      <c r="AH5" s="55" t="s">
        <v>6</v>
      </c>
    </row>
    <row r="6" spans="1:34" x14ac:dyDescent="0.25">
      <c r="A6" s="55"/>
      <c r="B6" s="66"/>
      <c r="C6" s="55"/>
      <c r="D6" s="70" t="s">
        <v>7</v>
      </c>
      <c r="E6" s="70"/>
      <c r="F6" s="55" t="s">
        <v>8</v>
      </c>
      <c r="G6" s="55"/>
      <c r="H6" s="61" t="s">
        <v>9</v>
      </c>
      <c r="I6" s="61"/>
      <c r="J6" s="55" t="s">
        <v>10</v>
      </c>
      <c r="K6" s="55"/>
      <c r="L6" s="62" t="s">
        <v>11</v>
      </c>
      <c r="M6" s="62"/>
      <c r="N6" s="55" t="s">
        <v>12</v>
      </c>
      <c r="O6" s="55"/>
      <c r="P6" s="63" t="s">
        <v>13</v>
      </c>
      <c r="Q6" s="63"/>
      <c r="R6" s="55" t="s">
        <v>14</v>
      </c>
      <c r="S6" s="55"/>
      <c r="T6" s="58" t="s">
        <v>15</v>
      </c>
      <c r="U6" s="58"/>
      <c r="V6" s="55" t="s">
        <v>16</v>
      </c>
      <c r="W6" s="55"/>
      <c r="X6" s="59" t="s">
        <v>17</v>
      </c>
      <c r="Y6" s="59"/>
      <c r="Z6" s="55" t="s">
        <v>18</v>
      </c>
      <c r="AA6" s="55"/>
      <c r="AB6" s="60" t="s">
        <v>19</v>
      </c>
      <c r="AC6" s="60"/>
      <c r="AD6" s="55" t="s">
        <v>20</v>
      </c>
      <c r="AE6" s="55"/>
      <c r="AF6" s="56" t="s">
        <v>21</v>
      </c>
      <c r="AG6" s="56" t="s">
        <v>22</v>
      </c>
      <c r="AH6" s="55"/>
    </row>
    <row r="7" spans="1:34" x14ac:dyDescent="0.25">
      <c r="A7" s="55"/>
      <c r="B7" s="66"/>
      <c r="C7" s="55"/>
      <c r="D7" s="7" t="s">
        <v>23</v>
      </c>
      <c r="E7" s="7" t="s">
        <v>24</v>
      </c>
      <c r="F7" s="8" t="s">
        <v>23</v>
      </c>
      <c r="G7" s="8" t="s">
        <v>24</v>
      </c>
      <c r="H7" s="9" t="s">
        <v>23</v>
      </c>
      <c r="I7" s="9" t="s">
        <v>24</v>
      </c>
      <c r="J7" s="8" t="s">
        <v>23</v>
      </c>
      <c r="K7" s="8" t="s">
        <v>24</v>
      </c>
      <c r="L7" s="10" t="s">
        <v>23</v>
      </c>
      <c r="M7" s="10" t="s">
        <v>24</v>
      </c>
      <c r="N7" s="8" t="s">
        <v>23</v>
      </c>
      <c r="O7" s="8" t="s">
        <v>24</v>
      </c>
      <c r="P7" s="11" t="s">
        <v>23</v>
      </c>
      <c r="Q7" s="11" t="s">
        <v>24</v>
      </c>
      <c r="R7" s="8" t="s">
        <v>23</v>
      </c>
      <c r="S7" s="8" t="s">
        <v>24</v>
      </c>
      <c r="T7" s="12" t="s">
        <v>23</v>
      </c>
      <c r="U7" s="12" t="s">
        <v>24</v>
      </c>
      <c r="V7" s="8" t="s">
        <v>23</v>
      </c>
      <c r="W7" s="8" t="s">
        <v>24</v>
      </c>
      <c r="X7" s="13" t="s">
        <v>23</v>
      </c>
      <c r="Y7" s="13" t="s">
        <v>24</v>
      </c>
      <c r="Z7" s="8" t="s">
        <v>23</v>
      </c>
      <c r="AA7" s="8" t="s">
        <v>24</v>
      </c>
      <c r="AB7" s="14" t="s">
        <v>23</v>
      </c>
      <c r="AC7" s="14" t="s">
        <v>24</v>
      </c>
      <c r="AD7" s="8" t="s">
        <v>23</v>
      </c>
      <c r="AE7" s="8" t="s">
        <v>24</v>
      </c>
      <c r="AF7" s="57"/>
      <c r="AG7" s="57"/>
      <c r="AH7" s="55"/>
    </row>
    <row r="8" spans="1:34" x14ac:dyDescent="0.25">
      <c r="A8" s="15"/>
      <c r="B8" s="16">
        <v>43919</v>
      </c>
      <c r="C8" s="15" t="s">
        <v>25</v>
      </c>
      <c r="D8" s="15">
        <v>-31</v>
      </c>
      <c r="E8" s="15"/>
      <c r="F8" s="15">
        <v>507</v>
      </c>
      <c r="G8" s="15"/>
      <c r="H8" s="15">
        <v>63</v>
      </c>
      <c r="I8" s="15"/>
      <c r="J8" s="15">
        <v>-129</v>
      </c>
      <c r="K8" s="15"/>
      <c r="L8" s="15">
        <v>15</v>
      </c>
      <c r="M8" s="15"/>
      <c r="N8" s="15">
        <v>-15</v>
      </c>
      <c r="O8" s="15"/>
      <c r="P8" s="15">
        <v>11</v>
      </c>
      <c r="Q8" s="15"/>
      <c r="R8" s="15">
        <v>96</v>
      </c>
      <c r="S8" s="15"/>
      <c r="T8" s="15">
        <v>52</v>
      </c>
      <c r="U8" s="15"/>
      <c r="V8" s="15">
        <v>85</v>
      </c>
      <c r="W8" s="15"/>
      <c r="X8" s="15">
        <v>437</v>
      </c>
      <c r="Y8" s="15"/>
      <c r="Z8" s="15">
        <v>-12</v>
      </c>
      <c r="AA8" s="15"/>
      <c r="AB8" s="15">
        <v>-27</v>
      </c>
      <c r="AC8" s="15"/>
      <c r="AD8" s="15">
        <v>77</v>
      </c>
      <c r="AE8" s="15"/>
      <c r="AF8" s="15">
        <f>E8+G8+I8+K8+M8+O8+Q8+S8+U8+W8+Y8+AA8+AC8+AE8</f>
        <v>0</v>
      </c>
      <c r="AG8" s="15">
        <f>D8+F8+H8+J8+L8+N8+P8+R8+T8+V8+X8+Z8+AB8+AD8</f>
        <v>1129</v>
      </c>
      <c r="AH8" s="17"/>
    </row>
    <row r="9" spans="1:34" x14ac:dyDescent="0.25">
      <c r="A9" s="38"/>
      <c r="B9" s="23">
        <v>43920</v>
      </c>
      <c r="C9" s="22" t="s">
        <v>41</v>
      </c>
      <c r="D9" s="24"/>
      <c r="E9" s="24"/>
      <c r="F9" s="22"/>
      <c r="G9" s="22">
        <v>12</v>
      </c>
      <c r="H9" s="25"/>
      <c r="I9" s="25"/>
      <c r="J9" s="22"/>
      <c r="K9" s="22"/>
      <c r="L9" s="26"/>
      <c r="M9" s="26"/>
      <c r="N9" s="22"/>
      <c r="O9" s="22"/>
      <c r="P9" s="27"/>
      <c r="Q9" s="27"/>
      <c r="R9" s="22"/>
      <c r="S9" s="22"/>
      <c r="T9" s="28"/>
      <c r="U9" s="28"/>
      <c r="V9" s="22"/>
      <c r="W9" s="22"/>
      <c r="X9" s="29"/>
      <c r="Y9" s="29"/>
      <c r="Z9" s="22"/>
      <c r="AA9" s="22"/>
      <c r="AB9" s="30"/>
      <c r="AC9" s="30"/>
      <c r="AD9" s="22"/>
      <c r="AE9" s="22"/>
      <c r="AF9" s="17">
        <f t="shared" ref="AF9:AF51" si="0">E9+G9+I9+K9+M9+O9+Q9+S9+U9+W9+Y9+AA9+AC9+AE9</f>
        <v>12</v>
      </c>
      <c r="AG9" s="17">
        <f t="shared" ref="AG9:AG51" si="1">D9+F9+H9+J9+L9+N9+P9+R9+T9+V9+X9+Z9+AB9+AD9</f>
        <v>0</v>
      </c>
      <c r="AH9" s="22"/>
    </row>
    <row r="10" spans="1:34" x14ac:dyDescent="0.25">
      <c r="A10" s="38"/>
      <c r="B10" s="23">
        <v>43920</v>
      </c>
      <c r="C10" s="22" t="s">
        <v>42</v>
      </c>
      <c r="D10" s="24"/>
      <c r="E10" s="24"/>
      <c r="F10" s="22"/>
      <c r="G10" s="22">
        <v>3</v>
      </c>
      <c r="H10" s="25"/>
      <c r="I10" s="25"/>
      <c r="J10" s="22"/>
      <c r="K10" s="22"/>
      <c r="L10" s="26"/>
      <c r="M10" s="26"/>
      <c r="N10" s="22"/>
      <c r="O10" s="22"/>
      <c r="P10" s="27"/>
      <c r="Q10" s="27"/>
      <c r="R10" s="22"/>
      <c r="S10" s="22"/>
      <c r="T10" s="28"/>
      <c r="U10" s="28"/>
      <c r="V10" s="22"/>
      <c r="W10" s="22"/>
      <c r="X10" s="29"/>
      <c r="Y10" s="29"/>
      <c r="Z10" s="22"/>
      <c r="AA10" s="22"/>
      <c r="AB10" s="30"/>
      <c r="AC10" s="30"/>
      <c r="AD10" s="22"/>
      <c r="AE10" s="22"/>
      <c r="AF10" s="17">
        <f t="shared" si="0"/>
        <v>3</v>
      </c>
      <c r="AG10" s="17">
        <f t="shared" si="1"/>
        <v>0</v>
      </c>
      <c r="AH10" s="22"/>
    </row>
    <row r="11" spans="1:34" x14ac:dyDescent="0.25">
      <c r="A11" s="38"/>
      <c r="B11" s="23">
        <v>43920</v>
      </c>
      <c r="C11" s="22" t="s">
        <v>43</v>
      </c>
      <c r="D11" s="24"/>
      <c r="E11" s="24"/>
      <c r="F11" s="22"/>
      <c r="G11" s="22"/>
      <c r="H11" s="25"/>
      <c r="I11" s="25"/>
      <c r="J11" s="22"/>
      <c r="K11" s="22"/>
      <c r="L11" s="26"/>
      <c r="M11" s="26"/>
      <c r="N11" s="22"/>
      <c r="O11" s="22"/>
      <c r="P11" s="27"/>
      <c r="Q11" s="27"/>
      <c r="R11" s="22"/>
      <c r="S11" s="22"/>
      <c r="T11" s="28"/>
      <c r="U11" s="28"/>
      <c r="V11" s="22"/>
      <c r="W11" s="22"/>
      <c r="X11" s="29"/>
      <c r="Y11" s="29"/>
      <c r="Z11" s="22"/>
      <c r="AA11" s="22"/>
      <c r="AB11" s="30"/>
      <c r="AC11" s="30">
        <v>2</v>
      </c>
      <c r="AD11" s="22"/>
      <c r="AE11" s="22"/>
      <c r="AF11" s="17">
        <f t="shared" si="0"/>
        <v>2</v>
      </c>
      <c r="AG11" s="17">
        <f t="shared" si="1"/>
        <v>0</v>
      </c>
      <c r="AH11" s="22"/>
    </row>
    <row r="12" spans="1:34" x14ac:dyDescent="0.25">
      <c r="A12" s="38"/>
      <c r="B12" s="23">
        <v>43921</v>
      </c>
      <c r="C12" s="22" t="s">
        <v>44</v>
      </c>
      <c r="D12" s="24"/>
      <c r="E12" s="24"/>
      <c r="F12" s="22"/>
      <c r="G12" s="22"/>
      <c r="H12" s="25"/>
      <c r="I12" s="25"/>
      <c r="J12" s="22"/>
      <c r="K12" s="22">
        <v>2</v>
      </c>
      <c r="L12" s="26"/>
      <c r="M12" s="26"/>
      <c r="N12" s="22"/>
      <c r="O12" s="22"/>
      <c r="P12" s="27"/>
      <c r="Q12" s="27"/>
      <c r="R12" s="22"/>
      <c r="S12" s="22"/>
      <c r="T12" s="28"/>
      <c r="U12" s="28"/>
      <c r="V12" s="22"/>
      <c r="W12" s="22"/>
      <c r="X12" s="29"/>
      <c r="Y12" s="29"/>
      <c r="Z12" s="22"/>
      <c r="AA12" s="22"/>
      <c r="AB12" s="30"/>
      <c r="AC12" s="30"/>
      <c r="AD12" s="22"/>
      <c r="AE12" s="22"/>
      <c r="AF12" s="17">
        <f t="shared" si="0"/>
        <v>2</v>
      </c>
      <c r="AG12" s="17">
        <f t="shared" si="1"/>
        <v>0</v>
      </c>
      <c r="AH12" s="22"/>
    </row>
    <row r="13" spans="1:34" x14ac:dyDescent="0.25">
      <c r="A13" s="38"/>
      <c r="B13" s="23">
        <v>43921</v>
      </c>
      <c r="C13" s="22" t="s">
        <v>45</v>
      </c>
      <c r="D13" s="24"/>
      <c r="E13" s="24"/>
      <c r="F13" s="22"/>
      <c r="G13" s="22">
        <v>24</v>
      </c>
      <c r="H13" s="25"/>
      <c r="I13" s="25"/>
      <c r="J13" s="22"/>
      <c r="K13" s="22"/>
      <c r="L13" s="26"/>
      <c r="M13" s="26"/>
      <c r="N13" s="22"/>
      <c r="O13" s="22"/>
      <c r="P13" s="27"/>
      <c r="Q13" s="27"/>
      <c r="R13" s="22"/>
      <c r="S13" s="22">
        <v>12</v>
      </c>
      <c r="T13" s="28"/>
      <c r="U13" s="28"/>
      <c r="V13" s="22"/>
      <c r="W13" s="22"/>
      <c r="X13" s="29"/>
      <c r="Y13" s="29"/>
      <c r="Z13" s="22"/>
      <c r="AA13" s="22"/>
      <c r="AB13" s="30"/>
      <c r="AC13" s="30"/>
      <c r="AD13" s="22"/>
      <c r="AE13" s="22"/>
      <c r="AF13" s="17">
        <f t="shared" si="0"/>
        <v>36</v>
      </c>
      <c r="AG13" s="17">
        <f t="shared" si="1"/>
        <v>0</v>
      </c>
      <c r="AH13" s="22"/>
    </row>
    <row r="14" spans="1:34" x14ac:dyDescent="0.25">
      <c r="A14" s="38"/>
      <c r="B14" s="23">
        <v>43922</v>
      </c>
      <c r="C14" s="22" t="s">
        <v>31</v>
      </c>
      <c r="D14" s="24"/>
      <c r="E14" s="24"/>
      <c r="F14" s="22"/>
      <c r="G14" s="22">
        <v>1</v>
      </c>
      <c r="H14" s="25"/>
      <c r="I14" s="25"/>
      <c r="J14" s="22"/>
      <c r="K14" s="22"/>
      <c r="L14" s="26"/>
      <c r="M14" s="26"/>
      <c r="N14" s="22"/>
      <c r="O14" s="22"/>
      <c r="P14" s="27"/>
      <c r="Q14" s="27"/>
      <c r="R14" s="22"/>
      <c r="S14" s="22"/>
      <c r="T14" s="28"/>
      <c r="U14" s="28"/>
      <c r="V14" s="22"/>
      <c r="W14" s="22"/>
      <c r="X14" s="29"/>
      <c r="Y14" s="29"/>
      <c r="Z14" s="22"/>
      <c r="AA14" s="22"/>
      <c r="AB14" s="30"/>
      <c r="AC14" s="30"/>
      <c r="AD14" s="22"/>
      <c r="AE14" s="22"/>
      <c r="AF14" s="17">
        <f t="shared" si="0"/>
        <v>1</v>
      </c>
      <c r="AG14" s="17">
        <f t="shared" si="1"/>
        <v>0</v>
      </c>
      <c r="AH14" s="22"/>
    </row>
    <row r="15" spans="1:34" x14ac:dyDescent="0.25">
      <c r="A15" s="38"/>
      <c r="B15" s="23">
        <v>43925</v>
      </c>
      <c r="C15" s="22" t="s">
        <v>32</v>
      </c>
      <c r="D15" s="24"/>
      <c r="E15" s="24"/>
      <c r="F15" s="22"/>
      <c r="G15" s="22"/>
      <c r="H15" s="25"/>
      <c r="I15" s="25"/>
      <c r="J15" s="22"/>
      <c r="K15" s="22"/>
      <c r="L15" s="26"/>
      <c r="M15" s="26"/>
      <c r="N15" s="22"/>
      <c r="O15" s="22"/>
      <c r="P15" s="27"/>
      <c r="Q15" s="27"/>
      <c r="R15" s="22"/>
      <c r="S15" s="22">
        <v>1</v>
      </c>
      <c r="T15" s="28"/>
      <c r="U15" s="28"/>
      <c r="V15" s="22"/>
      <c r="W15" s="22"/>
      <c r="X15" s="29"/>
      <c r="Y15" s="29"/>
      <c r="Z15" s="22"/>
      <c r="AA15" s="22"/>
      <c r="AB15" s="30"/>
      <c r="AC15" s="30"/>
      <c r="AD15" s="22"/>
      <c r="AE15" s="22"/>
      <c r="AF15" s="17">
        <f t="shared" si="0"/>
        <v>1</v>
      </c>
      <c r="AG15" s="17">
        <f t="shared" si="1"/>
        <v>0</v>
      </c>
      <c r="AH15" s="22"/>
    </row>
    <row r="16" spans="1:34" x14ac:dyDescent="0.25">
      <c r="A16" s="38"/>
      <c r="B16" s="23">
        <v>43929</v>
      </c>
      <c r="C16" s="22" t="s">
        <v>46</v>
      </c>
      <c r="D16" s="24"/>
      <c r="E16" s="24"/>
      <c r="F16" s="22"/>
      <c r="G16" s="22"/>
      <c r="H16" s="25"/>
      <c r="I16" s="25"/>
      <c r="J16" s="22"/>
      <c r="K16" s="22">
        <v>5</v>
      </c>
      <c r="L16" s="26"/>
      <c r="M16" s="26"/>
      <c r="N16" s="22"/>
      <c r="O16" s="22"/>
      <c r="P16" s="27"/>
      <c r="Q16" s="27"/>
      <c r="R16" s="22"/>
      <c r="S16" s="22"/>
      <c r="T16" s="28"/>
      <c r="U16" s="28"/>
      <c r="V16" s="22"/>
      <c r="W16" s="22"/>
      <c r="X16" s="29"/>
      <c r="Y16" s="29"/>
      <c r="Z16" s="22"/>
      <c r="AA16" s="22"/>
      <c r="AB16" s="30"/>
      <c r="AC16" s="30"/>
      <c r="AD16" s="22"/>
      <c r="AE16" s="22"/>
      <c r="AF16" s="17">
        <f t="shared" si="0"/>
        <v>5</v>
      </c>
      <c r="AG16" s="17">
        <f t="shared" si="1"/>
        <v>0</v>
      </c>
      <c r="AH16" s="22"/>
    </row>
    <row r="17" spans="1:34" x14ac:dyDescent="0.25">
      <c r="A17" s="38"/>
      <c r="B17" s="23">
        <v>43930</v>
      </c>
      <c r="C17" s="22" t="s">
        <v>47</v>
      </c>
      <c r="D17" s="24"/>
      <c r="E17" s="24"/>
      <c r="F17" s="22"/>
      <c r="G17" s="22">
        <v>1</v>
      </c>
      <c r="H17" s="25"/>
      <c r="I17" s="25"/>
      <c r="J17" s="22"/>
      <c r="K17" s="22"/>
      <c r="L17" s="26"/>
      <c r="M17" s="26"/>
      <c r="N17" s="22"/>
      <c r="O17" s="22"/>
      <c r="P17" s="27"/>
      <c r="Q17" s="27"/>
      <c r="R17" s="22"/>
      <c r="S17" s="22"/>
      <c r="T17" s="28"/>
      <c r="U17" s="28"/>
      <c r="V17" s="22"/>
      <c r="W17" s="22"/>
      <c r="X17" s="29"/>
      <c r="Y17" s="29"/>
      <c r="Z17" s="22"/>
      <c r="AA17" s="22"/>
      <c r="AB17" s="30"/>
      <c r="AC17" s="30"/>
      <c r="AD17" s="22"/>
      <c r="AE17" s="22"/>
      <c r="AF17" s="17">
        <f t="shared" si="0"/>
        <v>1</v>
      </c>
      <c r="AG17" s="17">
        <f t="shared" si="1"/>
        <v>0</v>
      </c>
      <c r="AH17" s="22"/>
    </row>
    <row r="18" spans="1:34" x14ac:dyDescent="0.25">
      <c r="A18" s="38"/>
      <c r="B18" s="23">
        <v>43931</v>
      </c>
      <c r="C18" s="22" t="s">
        <v>48</v>
      </c>
      <c r="D18" s="24"/>
      <c r="E18" s="24"/>
      <c r="F18" s="22"/>
      <c r="G18" s="22">
        <v>1</v>
      </c>
      <c r="H18" s="25"/>
      <c r="I18" s="25"/>
      <c r="J18" s="22"/>
      <c r="K18" s="22"/>
      <c r="L18" s="26"/>
      <c r="M18" s="26"/>
      <c r="N18" s="22"/>
      <c r="O18" s="22"/>
      <c r="P18" s="27"/>
      <c r="Q18" s="27"/>
      <c r="R18" s="22"/>
      <c r="S18" s="22"/>
      <c r="T18" s="28"/>
      <c r="U18" s="28"/>
      <c r="V18" s="22"/>
      <c r="W18" s="22"/>
      <c r="X18" s="29"/>
      <c r="Y18" s="29"/>
      <c r="Z18" s="22"/>
      <c r="AA18" s="22"/>
      <c r="AB18" s="30"/>
      <c r="AC18" s="30"/>
      <c r="AD18" s="22"/>
      <c r="AE18" s="22"/>
      <c r="AF18" s="17">
        <f t="shared" si="0"/>
        <v>1</v>
      </c>
      <c r="AG18" s="17">
        <f t="shared" si="1"/>
        <v>0</v>
      </c>
      <c r="AH18" s="22"/>
    </row>
    <row r="19" spans="1:34" x14ac:dyDescent="0.25">
      <c r="A19" s="38"/>
      <c r="B19" s="23">
        <v>43932</v>
      </c>
      <c r="C19" s="22" t="s">
        <v>32</v>
      </c>
      <c r="D19" s="24"/>
      <c r="E19" s="24"/>
      <c r="F19" s="22"/>
      <c r="G19" s="22"/>
      <c r="H19" s="25"/>
      <c r="I19" s="25"/>
      <c r="J19" s="22"/>
      <c r="K19" s="22"/>
      <c r="L19" s="26"/>
      <c r="M19" s="26"/>
      <c r="N19" s="22"/>
      <c r="O19" s="22"/>
      <c r="P19" s="27"/>
      <c r="Q19" s="27"/>
      <c r="R19" s="22"/>
      <c r="S19" s="22"/>
      <c r="T19" s="28"/>
      <c r="U19" s="28"/>
      <c r="V19" s="22"/>
      <c r="W19" s="22"/>
      <c r="X19" s="29"/>
      <c r="Y19" s="29"/>
      <c r="Z19" s="22"/>
      <c r="AA19" s="22"/>
      <c r="AB19" s="30"/>
      <c r="AC19" s="30">
        <v>1</v>
      </c>
      <c r="AD19" s="22"/>
      <c r="AE19" s="22"/>
      <c r="AF19" s="17">
        <f t="shared" si="0"/>
        <v>1</v>
      </c>
      <c r="AG19" s="17">
        <f t="shared" si="1"/>
        <v>0</v>
      </c>
      <c r="AH19" s="22"/>
    </row>
    <row r="20" spans="1:34" x14ac:dyDescent="0.25">
      <c r="A20" s="38"/>
      <c r="B20" s="23">
        <v>43933</v>
      </c>
      <c r="C20" s="22" t="s">
        <v>49</v>
      </c>
      <c r="D20" s="24"/>
      <c r="E20" s="24"/>
      <c r="F20" s="22"/>
      <c r="G20" s="22"/>
      <c r="H20" s="25"/>
      <c r="I20" s="25"/>
      <c r="J20" s="22"/>
      <c r="K20" s="22"/>
      <c r="L20" s="26"/>
      <c r="M20" s="26"/>
      <c r="N20" s="22"/>
      <c r="O20" s="22"/>
      <c r="P20" s="27"/>
      <c r="Q20" s="27"/>
      <c r="R20" s="22"/>
      <c r="S20" s="22">
        <v>36</v>
      </c>
      <c r="T20" s="28"/>
      <c r="U20" s="28"/>
      <c r="V20" s="22"/>
      <c r="W20" s="22"/>
      <c r="X20" s="29"/>
      <c r="Y20" s="29"/>
      <c r="Z20" s="22"/>
      <c r="AA20" s="22"/>
      <c r="AB20" s="30"/>
      <c r="AC20" s="30"/>
      <c r="AD20" s="22"/>
      <c r="AE20" s="22"/>
      <c r="AF20" s="17">
        <f t="shared" si="0"/>
        <v>36</v>
      </c>
      <c r="AG20" s="17">
        <f t="shared" si="1"/>
        <v>0</v>
      </c>
      <c r="AH20" s="22"/>
    </row>
    <row r="21" spans="1:34" x14ac:dyDescent="0.25">
      <c r="A21" s="38"/>
      <c r="B21" s="23">
        <v>43935</v>
      </c>
      <c r="C21" s="22" t="s">
        <v>50</v>
      </c>
      <c r="D21" s="24"/>
      <c r="E21" s="24"/>
      <c r="F21" s="22"/>
      <c r="G21" s="22">
        <v>36</v>
      </c>
      <c r="H21" s="25"/>
      <c r="I21" s="25"/>
      <c r="J21" s="22"/>
      <c r="K21" s="22"/>
      <c r="L21" s="26"/>
      <c r="M21" s="26"/>
      <c r="N21" s="22"/>
      <c r="O21" s="22">
        <v>36</v>
      </c>
      <c r="P21" s="27"/>
      <c r="Q21" s="27"/>
      <c r="R21" s="22"/>
      <c r="S21" s="22">
        <v>36</v>
      </c>
      <c r="T21" s="28"/>
      <c r="U21" s="28"/>
      <c r="V21" s="22"/>
      <c r="W21" s="22">
        <v>36</v>
      </c>
      <c r="X21" s="29"/>
      <c r="Y21" s="29">
        <v>36</v>
      </c>
      <c r="Z21" s="22"/>
      <c r="AA21" s="22">
        <v>36</v>
      </c>
      <c r="AB21" s="30"/>
      <c r="AC21" s="30">
        <v>72</v>
      </c>
      <c r="AD21" s="22"/>
      <c r="AE21" s="22"/>
      <c r="AF21" s="17">
        <f t="shared" si="0"/>
        <v>288</v>
      </c>
      <c r="AG21" s="17">
        <f t="shared" si="1"/>
        <v>0</v>
      </c>
      <c r="AH21" s="22"/>
    </row>
    <row r="22" spans="1:34" x14ac:dyDescent="0.25">
      <c r="A22" s="38"/>
      <c r="B22" s="23">
        <v>43935</v>
      </c>
      <c r="C22" s="22" t="s">
        <v>51</v>
      </c>
      <c r="D22" s="24"/>
      <c r="E22" s="24"/>
      <c r="F22" s="22"/>
      <c r="G22" s="22"/>
      <c r="H22" s="25"/>
      <c r="I22" s="25"/>
      <c r="J22" s="22"/>
      <c r="K22" s="22"/>
      <c r="L22" s="26"/>
      <c r="M22" s="26"/>
      <c r="N22" s="22"/>
      <c r="O22" s="22"/>
      <c r="P22" s="27"/>
      <c r="Q22" s="27"/>
      <c r="R22" s="22"/>
      <c r="S22" s="22"/>
      <c r="T22" s="28"/>
      <c r="U22" s="28"/>
      <c r="V22" s="22"/>
      <c r="W22" s="22"/>
      <c r="X22" s="29"/>
      <c r="Y22" s="29"/>
      <c r="Z22" s="22"/>
      <c r="AA22" s="22"/>
      <c r="AB22" s="30"/>
      <c r="AC22" s="30">
        <v>1</v>
      </c>
      <c r="AD22" s="22"/>
      <c r="AE22" s="22"/>
      <c r="AF22" s="17">
        <f t="shared" si="0"/>
        <v>1</v>
      </c>
      <c r="AG22" s="17">
        <f t="shared" si="1"/>
        <v>0</v>
      </c>
      <c r="AH22" s="22"/>
    </row>
    <row r="23" spans="1:34" x14ac:dyDescent="0.25">
      <c r="A23" s="38"/>
      <c r="B23" s="23">
        <v>43936</v>
      </c>
      <c r="C23" s="22" t="s">
        <v>52</v>
      </c>
      <c r="D23" s="24"/>
      <c r="E23" s="24"/>
      <c r="F23" s="22"/>
      <c r="G23" s="22">
        <v>2</v>
      </c>
      <c r="H23" s="25"/>
      <c r="I23" s="25"/>
      <c r="J23" s="22"/>
      <c r="K23" s="22">
        <v>2</v>
      </c>
      <c r="L23" s="26"/>
      <c r="M23" s="26"/>
      <c r="N23" s="22"/>
      <c r="O23" s="22">
        <v>1</v>
      </c>
      <c r="P23" s="27"/>
      <c r="Q23" s="27"/>
      <c r="R23" s="22"/>
      <c r="S23" s="22"/>
      <c r="T23" s="28"/>
      <c r="U23" s="28"/>
      <c r="V23" s="22"/>
      <c r="W23" s="22"/>
      <c r="X23" s="29"/>
      <c r="Y23" s="29"/>
      <c r="Z23" s="22"/>
      <c r="AA23" s="22">
        <v>1</v>
      </c>
      <c r="AB23" s="30"/>
      <c r="AC23" s="30"/>
      <c r="AD23" s="22"/>
      <c r="AE23" s="22"/>
      <c r="AF23" s="17">
        <f t="shared" si="0"/>
        <v>6</v>
      </c>
      <c r="AG23" s="17">
        <f t="shared" si="1"/>
        <v>0</v>
      </c>
      <c r="AH23" s="22"/>
    </row>
    <row r="24" spans="1:34" x14ac:dyDescent="0.25">
      <c r="A24" s="38"/>
      <c r="B24" s="23">
        <v>43937</v>
      </c>
      <c r="C24" s="22" t="s">
        <v>30</v>
      </c>
      <c r="D24" s="24"/>
      <c r="E24" s="24"/>
      <c r="F24" s="22"/>
      <c r="G24" s="22">
        <v>24</v>
      </c>
      <c r="H24" s="25"/>
      <c r="I24" s="25"/>
      <c r="J24" s="22"/>
      <c r="K24" s="22"/>
      <c r="L24" s="26"/>
      <c r="M24" s="26"/>
      <c r="N24" s="22"/>
      <c r="O24" s="22"/>
      <c r="P24" s="27"/>
      <c r="Q24" s="27"/>
      <c r="R24" s="22"/>
      <c r="S24" s="22"/>
      <c r="T24" s="28"/>
      <c r="U24" s="28"/>
      <c r="V24" s="22"/>
      <c r="W24" s="22"/>
      <c r="X24" s="29"/>
      <c r="Y24" s="29"/>
      <c r="Z24" s="22"/>
      <c r="AA24" s="22"/>
      <c r="AB24" s="30"/>
      <c r="AC24" s="30"/>
      <c r="AD24" s="22"/>
      <c r="AE24" s="22"/>
      <c r="AF24" s="17">
        <f t="shared" si="0"/>
        <v>24</v>
      </c>
      <c r="AG24" s="17">
        <f t="shared" si="1"/>
        <v>0</v>
      </c>
      <c r="AH24" s="22"/>
    </row>
    <row r="25" spans="1:34" x14ac:dyDescent="0.25">
      <c r="A25" s="38"/>
      <c r="B25" s="23">
        <v>43937</v>
      </c>
      <c r="C25" s="22" t="s">
        <v>50</v>
      </c>
      <c r="D25" s="24"/>
      <c r="E25" s="24"/>
      <c r="F25" s="22"/>
      <c r="G25" s="22"/>
      <c r="H25" s="25"/>
      <c r="I25" s="25"/>
      <c r="J25" s="22"/>
      <c r="K25" s="22"/>
      <c r="L25" s="26"/>
      <c r="M25" s="26"/>
      <c r="N25" s="22"/>
      <c r="O25" s="22">
        <v>12</v>
      </c>
      <c r="P25" s="27"/>
      <c r="Q25" s="27"/>
      <c r="R25" s="22"/>
      <c r="S25" s="22"/>
      <c r="T25" s="28"/>
      <c r="U25" s="28"/>
      <c r="V25" s="22"/>
      <c r="W25" s="22"/>
      <c r="X25" s="29"/>
      <c r="Y25" s="29"/>
      <c r="Z25" s="22"/>
      <c r="AA25" s="22"/>
      <c r="AB25" s="30"/>
      <c r="AC25" s="30"/>
      <c r="AD25" s="22"/>
      <c r="AE25" s="22"/>
      <c r="AF25" s="17">
        <f t="shared" si="0"/>
        <v>12</v>
      </c>
      <c r="AG25" s="17">
        <f t="shared" si="1"/>
        <v>0</v>
      </c>
      <c r="AH25" s="22"/>
    </row>
    <row r="26" spans="1:34" x14ac:dyDescent="0.25">
      <c r="A26" s="38"/>
      <c r="B26" s="23">
        <v>43938</v>
      </c>
      <c r="C26" s="22" t="s">
        <v>52</v>
      </c>
      <c r="D26" s="24"/>
      <c r="E26" s="24"/>
      <c r="F26" s="22"/>
      <c r="G26" s="22"/>
      <c r="H26" s="25"/>
      <c r="I26" s="25"/>
      <c r="J26" s="22"/>
      <c r="K26" s="22">
        <v>1</v>
      </c>
      <c r="L26" s="26"/>
      <c r="M26" s="26"/>
      <c r="N26" s="22"/>
      <c r="O26" s="22"/>
      <c r="P26" s="27"/>
      <c r="Q26" s="27"/>
      <c r="R26" s="22"/>
      <c r="S26" s="22"/>
      <c r="T26" s="28"/>
      <c r="U26" s="28"/>
      <c r="V26" s="22"/>
      <c r="W26" s="22"/>
      <c r="X26" s="29"/>
      <c r="Y26" s="29"/>
      <c r="Z26" s="22"/>
      <c r="AA26" s="22"/>
      <c r="AB26" s="30"/>
      <c r="AC26" s="30"/>
      <c r="AD26" s="22"/>
      <c r="AE26" s="22"/>
      <c r="AF26" s="17">
        <f t="shared" si="0"/>
        <v>1</v>
      </c>
      <c r="AG26" s="17">
        <f t="shared" si="1"/>
        <v>0</v>
      </c>
      <c r="AH26" s="22"/>
    </row>
    <row r="27" spans="1:34" x14ac:dyDescent="0.25">
      <c r="A27" s="38"/>
      <c r="B27" s="23">
        <v>43941</v>
      </c>
      <c r="C27" s="22" t="s">
        <v>35</v>
      </c>
      <c r="D27" s="24"/>
      <c r="E27" s="24"/>
      <c r="F27" s="22"/>
      <c r="G27" s="22">
        <v>24</v>
      </c>
      <c r="H27" s="25"/>
      <c r="I27" s="25"/>
      <c r="J27" s="22"/>
      <c r="K27" s="22"/>
      <c r="L27" s="26"/>
      <c r="M27" s="26"/>
      <c r="N27" s="22"/>
      <c r="O27" s="22"/>
      <c r="P27" s="27"/>
      <c r="Q27" s="27"/>
      <c r="R27" s="22"/>
      <c r="S27" s="22"/>
      <c r="T27" s="28"/>
      <c r="U27" s="28"/>
      <c r="V27" s="22"/>
      <c r="W27" s="22"/>
      <c r="X27" s="29"/>
      <c r="Y27" s="29"/>
      <c r="Z27" s="22"/>
      <c r="AA27" s="22"/>
      <c r="AB27" s="30"/>
      <c r="AC27" s="30"/>
      <c r="AD27" s="22"/>
      <c r="AE27" s="22"/>
      <c r="AF27" s="17">
        <f t="shared" si="0"/>
        <v>24</v>
      </c>
      <c r="AG27" s="17">
        <f t="shared" si="1"/>
        <v>0</v>
      </c>
      <c r="AH27" s="22"/>
    </row>
    <row r="28" spans="1:34" x14ac:dyDescent="0.25">
      <c r="A28" s="38"/>
      <c r="B28" s="23">
        <v>43941</v>
      </c>
      <c r="C28" s="22" t="s">
        <v>36</v>
      </c>
      <c r="D28" s="24"/>
      <c r="E28" s="24"/>
      <c r="F28" s="22"/>
      <c r="G28" s="22">
        <v>9</v>
      </c>
      <c r="H28" s="25"/>
      <c r="I28" s="25"/>
      <c r="J28" s="22"/>
      <c r="K28" s="22"/>
      <c r="L28" s="26"/>
      <c r="M28" s="26"/>
      <c r="N28" s="22"/>
      <c r="O28" s="22">
        <v>1</v>
      </c>
      <c r="P28" s="27"/>
      <c r="Q28" s="27"/>
      <c r="R28" s="22"/>
      <c r="S28" s="22"/>
      <c r="T28" s="28"/>
      <c r="U28" s="28"/>
      <c r="V28" s="22"/>
      <c r="W28" s="22">
        <v>2</v>
      </c>
      <c r="X28" s="29"/>
      <c r="Y28" s="29"/>
      <c r="Z28" s="22"/>
      <c r="AA28" s="22"/>
      <c r="AB28" s="30"/>
      <c r="AC28" s="30"/>
      <c r="AD28" s="22"/>
      <c r="AE28" s="22">
        <v>2</v>
      </c>
      <c r="AF28" s="17">
        <f t="shared" si="0"/>
        <v>14</v>
      </c>
      <c r="AG28" s="17">
        <f t="shared" si="1"/>
        <v>0</v>
      </c>
      <c r="AH28" s="22"/>
    </row>
    <row r="29" spans="1:34" x14ac:dyDescent="0.25">
      <c r="A29" s="38"/>
      <c r="B29" s="23">
        <v>43941</v>
      </c>
      <c r="C29" s="22" t="s">
        <v>45</v>
      </c>
      <c r="D29" s="24"/>
      <c r="E29" s="24"/>
      <c r="F29" s="22"/>
      <c r="G29" s="22">
        <v>24</v>
      </c>
      <c r="H29" s="25"/>
      <c r="I29" s="25"/>
      <c r="J29" s="22"/>
      <c r="K29" s="22">
        <v>12</v>
      </c>
      <c r="L29" s="26"/>
      <c r="M29" s="26"/>
      <c r="N29" s="22"/>
      <c r="O29" s="22">
        <v>12</v>
      </c>
      <c r="P29" s="27"/>
      <c r="Q29" s="27"/>
      <c r="R29" s="22"/>
      <c r="S29" s="22">
        <v>12</v>
      </c>
      <c r="T29" s="28"/>
      <c r="U29" s="28"/>
      <c r="V29" s="22"/>
      <c r="W29" s="22"/>
      <c r="X29" s="29"/>
      <c r="Y29" s="29"/>
      <c r="Z29" s="22"/>
      <c r="AA29" s="22"/>
      <c r="AB29" s="30"/>
      <c r="AC29" s="30"/>
      <c r="AD29" s="22"/>
      <c r="AE29" s="22"/>
      <c r="AF29" s="17">
        <f t="shared" si="0"/>
        <v>60</v>
      </c>
      <c r="AG29" s="17">
        <f t="shared" si="1"/>
        <v>0</v>
      </c>
      <c r="AH29" s="22"/>
    </row>
    <row r="30" spans="1:34" x14ac:dyDescent="0.25">
      <c r="A30" s="38"/>
      <c r="B30" s="23">
        <v>43942</v>
      </c>
      <c r="C30" s="22" t="s">
        <v>31</v>
      </c>
      <c r="D30" s="24"/>
      <c r="E30" s="24"/>
      <c r="F30" s="22"/>
      <c r="G30" s="22">
        <v>1</v>
      </c>
      <c r="H30" s="25"/>
      <c r="I30" s="25"/>
      <c r="J30" s="22"/>
      <c r="K30" s="22">
        <v>2</v>
      </c>
      <c r="L30" s="26"/>
      <c r="M30" s="26"/>
      <c r="N30" s="22"/>
      <c r="O30" s="22"/>
      <c r="P30" s="27"/>
      <c r="Q30" s="27"/>
      <c r="R30" s="22"/>
      <c r="S30" s="22"/>
      <c r="T30" s="28"/>
      <c r="U30" s="28"/>
      <c r="V30" s="22"/>
      <c r="W30" s="22">
        <v>1</v>
      </c>
      <c r="X30" s="29"/>
      <c r="Y30" s="29"/>
      <c r="Z30" s="22"/>
      <c r="AA30" s="22"/>
      <c r="AB30" s="30"/>
      <c r="AC30" s="30"/>
      <c r="AD30" s="22"/>
      <c r="AE30" s="22"/>
      <c r="AF30" s="17">
        <f t="shared" si="0"/>
        <v>4</v>
      </c>
      <c r="AG30" s="17">
        <f t="shared" si="1"/>
        <v>0</v>
      </c>
      <c r="AH30" s="22"/>
    </row>
    <row r="31" spans="1:34" x14ac:dyDescent="0.25">
      <c r="A31" s="38"/>
      <c r="B31" s="23">
        <v>43942</v>
      </c>
      <c r="C31" s="22" t="s">
        <v>35</v>
      </c>
      <c r="D31" s="24"/>
      <c r="E31" s="24"/>
      <c r="F31" s="22"/>
      <c r="G31" s="22"/>
      <c r="H31" s="25"/>
      <c r="I31" s="25"/>
      <c r="J31" s="22"/>
      <c r="K31" s="22"/>
      <c r="L31" s="26"/>
      <c r="M31" s="26"/>
      <c r="N31" s="22"/>
      <c r="O31" s="22"/>
      <c r="P31" s="27"/>
      <c r="Q31" s="27"/>
      <c r="R31" s="22"/>
      <c r="S31" s="22"/>
      <c r="T31" s="28"/>
      <c r="U31" s="28"/>
      <c r="V31" s="22"/>
      <c r="W31" s="22"/>
      <c r="X31" s="29"/>
      <c r="Y31" s="29"/>
      <c r="Z31" s="22"/>
      <c r="AA31" s="22">
        <v>24</v>
      </c>
      <c r="AB31" s="30"/>
      <c r="AC31" s="30"/>
      <c r="AD31" s="22"/>
      <c r="AE31" s="22"/>
      <c r="AF31" s="17">
        <f t="shared" si="0"/>
        <v>24</v>
      </c>
      <c r="AG31" s="17">
        <f t="shared" si="1"/>
        <v>0</v>
      </c>
      <c r="AH31" s="22"/>
    </row>
    <row r="32" spans="1:34" x14ac:dyDescent="0.25">
      <c r="A32" s="38"/>
      <c r="B32" s="23">
        <v>43942</v>
      </c>
      <c r="C32" s="22" t="s">
        <v>30</v>
      </c>
      <c r="D32" s="24"/>
      <c r="E32" s="24"/>
      <c r="F32" s="22"/>
      <c r="G32" s="22">
        <v>24</v>
      </c>
      <c r="H32" s="25"/>
      <c r="I32" s="25"/>
      <c r="J32" s="22"/>
      <c r="K32" s="22"/>
      <c r="L32" s="26"/>
      <c r="M32" s="26"/>
      <c r="N32" s="22"/>
      <c r="O32" s="22"/>
      <c r="P32" s="27"/>
      <c r="Q32" s="27"/>
      <c r="R32" s="22"/>
      <c r="S32" s="22"/>
      <c r="T32" s="28"/>
      <c r="U32" s="28"/>
      <c r="V32" s="22"/>
      <c r="W32" s="22"/>
      <c r="X32" s="29"/>
      <c r="Y32" s="29">
        <v>12</v>
      </c>
      <c r="Z32" s="22"/>
      <c r="AA32" s="22">
        <v>12</v>
      </c>
      <c r="AB32" s="30"/>
      <c r="AC32" s="30"/>
      <c r="AD32" s="22"/>
      <c r="AE32" s="22"/>
      <c r="AF32" s="17">
        <f t="shared" si="0"/>
        <v>48</v>
      </c>
      <c r="AG32" s="17">
        <f t="shared" si="1"/>
        <v>0</v>
      </c>
      <c r="AH32" s="22"/>
    </row>
    <row r="33" spans="1:34" x14ac:dyDescent="0.25">
      <c r="A33" s="38"/>
      <c r="B33" s="23">
        <v>43943</v>
      </c>
      <c r="C33" s="22" t="s">
        <v>53</v>
      </c>
      <c r="D33" s="24"/>
      <c r="E33" s="24"/>
      <c r="F33" s="22"/>
      <c r="G33" s="22"/>
      <c r="H33" s="25"/>
      <c r="I33" s="25"/>
      <c r="J33" s="22"/>
      <c r="K33" s="22"/>
      <c r="L33" s="26"/>
      <c r="M33" s="26"/>
      <c r="N33" s="22"/>
      <c r="O33" s="22"/>
      <c r="P33" s="27"/>
      <c r="Q33" s="27"/>
      <c r="R33" s="22"/>
      <c r="S33" s="22"/>
      <c r="T33" s="28"/>
      <c r="U33" s="28"/>
      <c r="V33" s="22"/>
      <c r="W33" s="22"/>
      <c r="X33" s="29"/>
      <c r="Y33" s="29"/>
      <c r="Z33" s="22"/>
      <c r="AA33" s="22"/>
      <c r="AB33" s="30"/>
      <c r="AC33" s="30">
        <v>1</v>
      </c>
      <c r="AD33" s="22"/>
      <c r="AE33" s="22"/>
      <c r="AF33" s="17">
        <f t="shared" si="0"/>
        <v>1</v>
      </c>
      <c r="AG33" s="17">
        <f t="shared" si="1"/>
        <v>0</v>
      </c>
      <c r="AH33" s="22"/>
    </row>
    <row r="34" spans="1:34" x14ac:dyDescent="0.25">
      <c r="A34" s="38"/>
      <c r="B34" s="23">
        <v>43944</v>
      </c>
      <c r="C34" s="22" t="s">
        <v>54</v>
      </c>
      <c r="D34" s="24"/>
      <c r="E34" s="24"/>
      <c r="F34" s="22"/>
      <c r="G34" s="22"/>
      <c r="H34" s="25"/>
      <c r="I34" s="25"/>
      <c r="J34" s="22"/>
      <c r="K34" s="22"/>
      <c r="L34" s="26"/>
      <c r="M34" s="26"/>
      <c r="N34" s="22"/>
      <c r="O34" s="22"/>
      <c r="P34" s="27"/>
      <c r="Q34" s="27"/>
      <c r="R34" s="22"/>
      <c r="S34" s="22">
        <v>5</v>
      </c>
      <c r="T34" s="28"/>
      <c r="U34" s="28"/>
      <c r="V34" s="22"/>
      <c r="W34" s="22"/>
      <c r="X34" s="29"/>
      <c r="Y34" s="29"/>
      <c r="Z34" s="22"/>
      <c r="AA34" s="22"/>
      <c r="AB34" s="30"/>
      <c r="AC34" s="30"/>
      <c r="AD34" s="22"/>
      <c r="AE34" s="22"/>
      <c r="AF34" s="17">
        <f t="shared" si="0"/>
        <v>5</v>
      </c>
      <c r="AG34" s="17">
        <f t="shared" si="1"/>
        <v>0</v>
      </c>
      <c r="AH34" s="22"/>
    </row>
    <row r="35" spans="1:34" x14ac:dyDescent="0.25">
      <c r="A35" s="38"/>
      <c r="B35" s="23">
        <v>43944</v>
      </c>
      <c r="C35" s="22" t="s">
        <v>33</v>
      </c>
      <c r="D35" s="24"/>
      <c r="E35" s="24"/>
      <c r="F35" s="22"/>
      <c r="G35" s="22"/>
      <c r="H35" s="25"/>
      <c r="I35" s="25"/>
      <c r="J35" s="22"/>
      <c r="K35" s="22"/>
      <c r="L35" s="26"/>
      <c r="M35" s="26"/>
      <c r="N35" s="22"/>
      <c r="O35" s="22"/>
      <c r="P35" s="27"/>
      <c r="Q35" s="27"/>
      <c r="R35" s="22"/>
      <c r="S35" s="22"/>
      <c r="T35" s="28"/>
      <c r="U35" s="28"/>
      <c r="V35" s="22"/>
      <c r="W35" s="22"/>
      <c r="X35" s="29"/>
      <c r="Y35" s="29"/>
      <c r="Z35" s="22"/>
      <c r="AA35" s="22">
        <v>24</v>
      </c>
      <c r="AB35" s="30"/>
      <c r="AC35" s="30"/>
      <c r="AD35" s="22"/>
      <c r="AE35" s="22"/>
      <c r="AF35" s="17">
        <f t="shared" si="0"/>
        <v>24</v>
      </c>
      <c r="AG35" s="17">
        <f t="shared" si="1"/>
        <v>0</v>
      </c>
      <c r="AH35" s="22"/>
    </row>
    <row r="36" spans="1:34" x14ac:dyDescent="0.25">
      <c r="A36" s="38"/>
      <c r="B36" s="23">
        <v>43944</v>
      </c>
      <c r="C36" s="22" t="s">
        <v>28</v>
      </c>
      <c r="D36" s="24"/>
      <c r="E36" s="24"/>
      <c r="F36" s="22"/>
      <c r="G36" s="22"/>
      <c r="H36" s="25"/>
      <c r="I36" s="25"/>
      <c r="J36" s="22"/>
      <c r="K36" s="22"/>
      <c r="L36" s="26"/>
      <c r="M36" s="26"/>
      <c r="N36" s="22"/>
      <c r="O36" s="22"/>
      <c r="P36" s="27"/>
      <c r="Q36" s="27"/>
      <c r="R36" s="22"/>
      <c r="S36" s="22"/>
      <c r="T36" s="28"/>
      <c r="U36" s="28"/>
      <c r="V36" s="22"/>
      <c r="W36" s="22"/>
      <c r="X36" s="29"/>
      <c r="Y36" s="29"/>
      <c r="Z36" s="22"/>
      <c r="AA36" s="22"/>
      <c r="AB36" s="30"/>
      <c r="AC36" s="30">
        <v>24</v>
      </c>
      <c r="AD36" s="22"/>
      <c r="AE36" s="22"/>
      <c r="AF36" s="17">
        <f t="shared" si="0"/>
        <v>24</v>
      </c>
      <c r="AG36" s="17">
        <f t="shared" si="1"/>
        <v>0</v>
      </c>
      <c r="AH36" s="22"/>
    </row>
    <row r="37" spans="1:34" x14ac:dyDescent="0.25">
      <c r="A37" s="38"/>
      <c r="B37" s="23">
        <v>43944</v>
      </c>
      <c r="C37" s="22" t="s">
        <v>31</v>
      </c>
      <c r="D37" s="24"/>
      <c r="E37" s="24"/>
      <c r="F37" s="22"/>
      <c r="G37" s="22">
        <v>1</v>
      </c>
      <c r="H37" s="25"/>
      <c r="I37" s="25"/>
      <c r="J37" s="22"/>
      <c r="K37" s="22"/>
      <c r="L37" s="26"/>
      <c r="M37" s="26"/>
      <c r="N37" s="22"/>
      <c r="O37" s="22"/>
      <c r="P37" s="27"/>
      <c r="Q37" s="27"/>
      <c r="R37" s="22"/>
      <c r="S37" s="22"/>
      <c r="T37" s="28"/>
      <c r="U37" s="28"/>
      <c r="V37" s="22"/>
      <c r="W37" s="22"/>
      <c r="X37" s="29"/>
      <c r="Y37" s="29"/>
      <c r="Z37" s="22"/>
      <c r="AA37" s="22"/>
      <c r="AB37" s="30"/>
      <c r="AC37" s="30"/>
      <c r="AD37" s="22"/>
      <c r="AE37" s="22"/>
      <c r="AF37" s="17">
        <f t="shared" si="0"/>
        <v>1</v>
      </c>
      <c r="AG37" s="17">
        <f t="shared" si="1"/>
        <v>0</v>
      </c>
      <c r="AH37" s="22"/>
    </row>
    <row r="38" spans="1:34" x14ac:dyDescent="0.25">
      <c r="A38" s="38"/>
      <c r="B38" s="23">
        <v>43944</v>
      </c>
      <c r="C38" s="22" t="s">
        <v>37</v>
      </c>
      <c r="D38" s="24"/>
      <c r="E38" s="24"/>
      <c r="F38" s="22"/>
      <c r="G38" s="22"/>
      <c r="H38" s="25"/>
      <c r="I38" s="25"/>
      <c r="J38" s="22"/>
      <c r="K38" s="22"/>
      <c r="L38" s="26"/>
      <c r="M38" s="26"/>
      <c r="N38" s="22"/>
      <c r="O38" s="22"/>
      <c r="P38" s="27"/>
      <c r="Q38" s="27"/>
      <c r="R38" s="22"/>
      <c r="S38" s="22">
        <v>1</v>
      </c>
      <c r="T38" s="28"/>
      <c r="U38" s="28"/>
      <c r="V38" s="22"/>
      <c r="W38" s="22"/>
      <c r="X38" s="29"/>
      <c r="Y38" s="29"/>
      <c r="Z38" s="22"/>
      <c r="AA38" s="22"/>
      <c r="AB38" s="30"/>
      <c r="AC38" s="30"/>
      <c r="AD38" s="22"/>
      <c r="AE38" s="22"/>
      <c r="AF38" s="17">
        <f t="shared" si="0"/>
        <v>1</v>
      </c>
      <c r="AG38" s="17">
        <f t="shared" si="1"/>
        <v>0</v>
      </c>
      <c r="AH38" s="22"/>
    </row>
    <row r="39" spans="1:34" x14ac:dyDescent="0.25">
      <c r="A39" s="38"/>
      <c r="B39" s="23">
        <v>43944</v>
      </c>
      <c r="C39" s="22" t="s">
        <v>61</v>
      </c>
      <c r="D39" s="24"/>
      <c r="E39" s="24"/>
      <c r="F39" s="22">
        <v>1</v>
      </c>
      <c r="G39" s="22"/>
      <c r="H39" s="25"/>
      <c r="I39" s="25"/>
      <c r="J39" s="22"/>
      <c r="K39" s="22"/>
      <c r="L39" s="26"/>
      <c r="M39" s="26"/>
      <c r="N39" s="22"/>
      <c r="O39" s="22"/>
      <c r="P39" s="27"/>
      <c r="Q39" s="27"/>
      <c r="R39" s="22">
        <v>1</v>
      </c>
      <c r="S39" s="22"/>
      <c r="T39" s="28"/>
      <c r="U39" s="28"/>
      <c r="V39" s="22"/>
      <c r="W39" s="22"/>
      <c r="X39" s="29"/>
      <c r="Y39" s="29"/>
      <c r="Z39" s="22"/>
      <c r="AA39" s="22"/>
      <c r="AB39" s="30"/>
      <c r="AC39" s="30"/>
      <c r="AD39" s="22"/>
      <c r="AE39" s="22"/>
      <c r="AF39" s="17">
        <f t="shared" si="0"/>
        <v>0</v>
      </c>
      <c r="AG39" s="17">
        <f t="shared" si="1"/>
        <v>2</v>
      </c>
      <c r="AH39" s="22"/>
    </row>
    <row r="40" spans="1:34" x14ac:dyDescent="0.25">
      <c r="A40" s="38"/>
      <c r="B40" s="23">
        <v>43945</v>
      </c>
      <c r="C40" s="22" t="s">
        <v>37</v>
      </c>
      <c r="D40" s="24"/>
      <c r="E40" s="24"/>
      <c r="F40" s="22"/>
      <c r="G40" s="22"/>
      <c r="H40" s="25"/>
      <c r="I40" s="25"/>
      <c r="J40" s="22"/>
      <c r="K40" s="22"/>
      <c r="L40" s="26"/>
      <c r="M40" s="26"/>
      <c r="N40" s="22"/>
      <c r="O40" s="22"/>
      <c r="P40" s="27"/>
      <c r="Q40" s="27"/>
      <c r="R40" s="22"/>
      <c r="S40" s="22">
        <v>1</v>
      </c>
      <c r="T40" s="28"/>
      <c r="U40" s="28"/>
      <c r="V40" s="22"/>
      <c r="W40" s="22"/>
      <c r="X40" s="29"/>
      <c r="Y40" s="29"/>
      <c r="Z40" s="22"/>
      <c r="AA40" s="22"/>
      <c r="AB40" s="30"/>
      <c r="AC40" s="30"/>
      <c r="AD40" s="22"/>
      <c r="AE40" s="22"/>
      <c r="AF40" s="17">
        <f t="shared" si="0"/>
        <v>1</v>
      </c>
      <c r="AG40" s="17">
        <f t="shared" si="1"/>
        <v>0</v>
      </c>
      <c r="AH40" s="22"/>
    </row>
    <row r="41" spans="1:34" x14ac:dyDescent="0.25">
      <c r="A41" s="38"/>
      <c r="B41" s="23">
        <v>43946</v>
      </c>
      <c r="C41" s="22" t="s">
        <v>55</v>
      </c>
      <c r="D41" s="24"/>
      <c r="E41" s="24"/>
      <c r="F41" s="22"/>
      <c r="G41" s="22">
        <v>18</v>
      </c>
      <c r="H41" s="25"/>
      <c r="I41" s="25"/>
      <c r="J41" s="22"/>
      <c r="K41" s="22"/>
      <c r="L41" s="26"/>
      <c r="M41" s="26"/>
      <c r="N41" s="22"/>
      <c r="O41" s="22">
        <v>6</v>
      </c>
      <c r="P41" s="27"/>
      <c r="Q41" s="27"/>
      <c r="R41" s="22"/>
      <c r="S41" s="22"/>
      <c r="T41" s="28"/>
      <c r="U41" s="28"/>
      <c r="V41" s="22"/>
      <c r="W41" s="22"/>
      <c r="X41" s="29"/>
      <c r="Y41" s="29"/>
      <c r="Z41" s="22"/>
      <c r="AA41" s="22"/>
      <c r="AB41" s="30"/>
      <c r="AC41" s="30"/>
      <c r="AD41" s="22"/>
      <c r="AE41" s="22"/>
      <c r="AF41" s="17">
        <f t="shared" si="0"/>
        <v>24</v>
      </c>
      <c r="AG41" s="17">
        <f t="shared" si="1"/>
        <v>0</v>
      </c>
      <c r="AH41" s="22"/>
    </row>
    <row r="42" spans="1:34" x14ac:dyDescent="0.25">
      <c r="A42" s="38"/>
      <c r="B42" s="23">
        <v>43946</v>
      </c>
      <c r="C42" s="22" t="s">
        <v>56</v>
      </c>
      <c r="D42" s="24"/>
      <c r="E42" s="24"/>
      <c r="F42" s="22"/>
      <c r="G42" s="22">
        <v>5</v>
      </c>
      <c r="H42" s="25"/>
      <c r="I42" s="25"/>
      <c r="J42" s="22"/>
      <c r="K42" s="22">
        <v>5</v>
      </c>
      <c r="L42" s="26"/>
      <c r="M42" s="26"/>
      <c r="N42" s="22"/>
      <c r="O42" s="22">
        <v>1</v>
      </c>
      <c r="P42" s="27"/>
      <c r="Q42" s="27"/>
      <c r="R42" s="22"/>
      <c r="S42" s="22">
        <v>5</v>
      </c>
      <c r="T42" s="28"/>
      <c r="U42" s="28"/>
      <c r="V42" s="22"/>
      <c r="W42" s="22">
        <v>5</v>
      </c>
      <c r="X42" s="29"/>
      <c r="Y42" s="29">
        <v>5</v>
      </c>
      <c r="Z42" s="22"/>
      <c r="AA42" s="22">
        <v>5</v>
      </c>
      <c r="AB42" s="30"/>
      <c r="AC42" s="30">
        <v>2</v>
      </c>
      <c r="AD42" s="22"/>
      <c r="AE42" s="22">
        <v>2</v>
      </c>
      <c r="AF42" s="17">
        <f t="shared" si="0"/>
        <v>35</v>
      </c>
      <c r="AG42" s="17">
        <f t="shared" si="1"/>
        <v>0</v>
      </c>
      <c r="AH42" s="22"/>
    </row>
    <row r="43" spans="1:34" x14ac:dyDescent="0.25">
      <c r="A43" s="38"/>
      <c r="B43" s="23">
        <v>43946</v>
      </c>
      <c r="C43" s="22" t="s">
        <v>37</v>
      </c>
      <c r="D43" s="24"/>
      <c r="E43" s="24"/>
      <c r="F43" s="22"/>
      <c r="G43" s="22"/>
      <c r="H43" s="25"/>
      <c r="I43" s="25"/>
      <c r="J43" s="22"/>
      <c r="K43" s="22"/>
      <c r="L43" s="26"/>
      <c r="M43" s="26"/>
      <c r="N43" s="22"/>
      <c r="O43" s="22"/>
      <c r="P43" s="27"/>
      <c r="Q43" s="27"/>
      <c r="R43" s="22"/>
      <c r="S43" s="22">
        <v>6</v>
      </c>
      <c r="T43" s="28"/>
      <c r="U43" s="28"/>
      <c r="V43" s="22"/>
      <c r="W43" s="22"/>
      <c r="X43" s="29"/>
      <c r="Y43" s="29"/>
      <c r="Z43" s="22"/>
      <c r="AA43" s="22"/>
      <c r="AB43" s="30"/>
      <c r="AC43" s="30"/>
      <c r="AD43" s="22"/>
      <c r="AE43" s="22"/>
      <c r="AF43" s="17">
        <f t="shared" si="0"/>
        <v>6</v>
      </c>
      <c r="AG43" s="17">
        <f t="shared" si="1"/>
        <v>0</v>
      </c>
      <c r="AH43" s="22"/>
    </row>
    <row r="44" spans="1:34" x14ac:dyDescent="0.25">
      <c r="A44" s="38"/>
      <c r="B44" s="23">
        <v>43947</v>
      </c>
      <c r="C44" s="22" t="s">
        <v>57</v>
      </c>
      <c r="D44" s="24"/>
      <c r="E44" s="24"/>
      <c r="F44" s="22"/>
      <c r="G44" s="22"/>
      <c r="H44" s="25"/>
      <c r="I44" s="25"/>
      <c r="J44" s="22"/>
      <c r="K44" s="22"/>
      <c r="L44" s="26"/>
      <c r="M44" s="26"/>
      <c r="N44" s="22"/>
      <c r="O44" s="22"/>
      <c r="P44" s="27"/>
      <c r="Q44" s="27"/>
      <c r="R44" s="22"/>
      <c r="S44" s="22">
        <v>2</v>
      </c>
      <c r="T44" s="28"/>
      <c r="U44" s="28"/>
      <c r="V44" s="22"/>
      <c r="W44" s="22"/>
      <c r="X44" s="29"/>
      <c r="Y44" s="29">
        <v>2</v>
      </c>
      <c r="Z44" s="22"/>
      <c r="AA44" s="22"/>
      <c r="AB44" s="30"/>
      <c r="AC44" s="30">
        <v>2</v>
      </c>
      <c r="AD44" s="22"/>
      <c r="AE44" s="22"/>
      <c r="AF44" s="17">
        <f t="shared" si="0"/>
        <v>6</v>
      </c>
      <c r="AG44" s="17">
        <f t="shared" si="1"/>
        <v>0</v>
      </c>
      <c r="AH44" s="22"/>
    </row>
    <row r="45" spans="1:34" x14ac:dyDescent="0.25">
      <c r="A45" s="38"/>
      <c r="B45" s="23">
        <v>43947</v>
      </c>
      <c r="C45" s="22" t="s">
        <v>58</v>
      </c>
      <c r="D45" s="24"/>
      <c r="E45" s="24"/>
      <c r="F45" s="22"/>
      <c r="G45" s="22">
        <v>1</v>
      </c>
      <c r="H45" s="25"/>
      <c r="I45" s="25"/>
      <c r="J45" s="22"/>
      <c r="K45" s="22"/>
      <c r="L45" s="26"/>
      <c r="M45" s="26"/>
      <c r="N45" s="22"/>
      <c r="O45" s="22"/>
      <c r="P45" s="27"/>
      <c r="Q45" s="27"/>
      <c r="R45" s="22"/>
      <c r="S45" s="22"/>
      <c r="T45" s="28"/>
      <c r="U45" s="28"/>
      <c r="V45" s="22"/>
      <c r="W45" s="22"/>
      <c r="X45" s="29"/>
      <c r="Y45" s="29"/>
      <c r="Z45" s="22"/>
      <c r="AA45" s="22"/>
      <c r="AB45" s="30"/>
      <c r="AC45" s="30"/>
      <c r="AD45" s="22"/>
      <c r="AE45" s="22"/>
      <c r="AF45" s="17">
        <f t="shared" si="0"/>
        <v>1</v>
      </c>
      <c r="AG45" s="17">
        <f t="shared" si="1"/>
        <v>0</v>
      </c>
      <c r="AH45" s="22"/>
    </row>
    <row r="46" spans="1:34" x14ac:dyDescent="0.25">
      <c r="A46" s="38"/>
      <c r="B46" s="23">
        <v>43947</v>
      </c>
      <c r="C46" s="22" t="s">
        <v>29</v>
      </c>
      <c r="D46" s="24"/>
      <c r="E46" s="24"/>
      <c r="F46" s="22"/>
      <c r="G46" s="22">
        <v>36</v>
      </c>
      <c r="H46" s="25"/>
      <c r="I46" s="25"/>
      <c r="J46" s="22"/>
      <c r="K46" s="22"/>
      <c r="L46" s="26"/>
      <c r="M46" s="26"/>
      <c r="N46" s="22"/>
      <c r="O46" s="22"/>
      <c r="P46" s="27"/>
      <c r="Q46" s="27"/>
      <c r="R46" s="22"/>
      <c r="S46" s="22"/>
      <c r="T46" s="28"/>
      <c r="U46" s="28"/>
      <c r="V46" s="22"/>
      <c r="W46" s="22"/>
      <c r="X46" s="29"/>
      <c r="Y46" s="29"/>
      <c r="Z46" s="22"/>
      <c r="AA46" s="22"/>
      <c r="AB46" s="30"/>
      <c r="AC46" s="30"/>
      <c r="AD46" s="22"/>
      <c r="AE46" s="22"/>
      <c r="AF46" s="17">
        <f t="shared" si="0"/>
        <v>36</v>
      </c>
      <c r="AG46" s="17">
        <f t="shared" si="1"/>
        <v>0</v>
      </c>
      <c r="AH46" s="22"/>
    </row>
    <row r="47" spans="1:34" x14ac:dyDescent="0.25">
      <c r="A47" s="38"/>
      <c r="B47" s="23">
        <v>43949</v>
      </c>
      <c r="C47" s="22" t="s">
        <v>59</v>
      </c>
      <c r="D47" s="24"/>
      <c r="E47" s="24"/>
      <c r="F47" s="22"/>
      <c r="G47" s="22"/>
      <c r="H47" s="25"/>
      <c r="I47" s="25"/>
      <c r="J47" s="22"/>
      <c r="K47" s="22"/>
      <c r="L47" s="26"/>
      <c r="M47" s="26"/>
      <c r="N47" s="22"/>
      <c r="O47" s="22"/>
      <c r="P47" s="27"/>
      <c r="Q47" s="27"/>
      <c r="R47" s="22"/>
      <c r="S47" s="22"/>
      <c r="T47" s="28"/>
      <c r="U47" s="28"/>
      <c r="V47" s="22"/>
      <c r="W47" s="22"/>
      <c r="X47" s="29"/>
      <c r="Y47" s="29">
        <v>1</v>
      </c>
      <c r="Z47" s="22"/>
      <c r="AA47" s="22"/>
      <c r="AB47" s="30"/>
      <c r="AC47" s="30">
        <v>1</v>
      </c>
      <c r="AD47" s="22"/>
      <c r="AE47" s="22"/>
      <c r="AF47" s="17">
        <f t="shared" si="0"/>
        <v>2</v>
      </c>
      <c r="AG47" s="17">
        <f t="shared" si="1"/>
        <v>0</v>
      </c>
      <c r="AH47" s="22"/>
    </row>
    <row r="48" spans="1:34" x14ac:dyDescent="0.25">
      <c r="A48" s="38"/>
      <c r="B48" s="23">
        <v>43937</v>
      </c>
      <c r="C48" s="22" t="s">
        <v>50</v>
      </c>
      <c r="D48" s="24"/>
      <c r="E48" s="24"/>
      <c r="F48" s="22">
        <v>12</v>
      </c>
      <c r="G48" s="22"/>
      <c r="H48" s="25"/>
      <c r="I48" s="25"/>
      <c r="J48" s="22"/>
      <c r="K48" s="22"/>
      <c r="L48" s="26"/>
      <c r="M48" s="26"/>
      <c r="N48" s="22"/>
      <c r="O48" s="22"/>
      <c r="P48" s="27"/>
      <c r="Q48" s="27"/>
      <c r="R48" s="22">
        <v>2</v>
      </c>
      <c r="S48" s="22"/>
      <c r="T48" s="28"/>
      <c r="U48" s="28"/>
      <c r="V48" s="22"/>
      <c r="W48" s="22"/>
      <c r="X48" s="29"/>
      <c r="Y48" s="29"/>
      <c r="Z48" s="22"/>
      <c r="AA48" s="22"/>
      <c r="AB48" s="30"/>
      <c r="AC48" s="30"/>
      <c r="AD48" s="22"/>
      <c r="AE48" s="22"/>
      <c r="AF48" s="17">
        <f t="shared" si="0"/>
        <v>0</v>
      </c>
      <c r="AG48" s="17">
        <f t="shared" si="1"/>
        <v>14</v>
      </c>
      <c r="AH48" s="22"/>
    </row>
    <row r="49" spans="1:34" x14ac:dyDescent="0.25">
      <c r="A49" s="38"/>
      <c r="B49" s="23">
        <v>43940</v>
      </c>
      <c r="C49" s="22" t="s">
        <v>34</v>
      </c>
      <c r="D49" s="24"/>
      <c r="E49" s="24"/>
      <c r="F49" s="22"/>
      <c r="G49" s="22"/>
      <c r="H49" s="25"/>
      <c r="I49" s="25"/>
      <c r="J49" s="22"/>
      <c r="K49" s="22"/>
      <c r="L49" s="26"/>
      <c r="M49" s="26"/>
      <c r="N49" s="22"/>
      <c r="O49" s="22"/>
      <c r="P49" s="27"/>
      <c r="Q49" s="27"/>
      <c r="R49" s="22">
        <v>12</v>
      </c>
      <c r="S49" s="22"/>
      <c r="T49" s="28"/>
      <c r="U49" s="28"/>
      <c r="V49" s="22">
        <v>12</v>
      </c>
      <c r="W49" s="22"/>
      <c r="X49" s="29">
        <v>12</v>
      </c>
      <c r="Y49" s="29"/>
      <c r="Z49" s="22">
        <v>24</v>
      </c>
      <c r="AA49" s="22"/>
      <c r="AB49" s="30">
        <v>38</v>
      </c>
      <c r="AC49" s="30"/>
      <c r="AD49" s="22">
        <v>20</v>
      </c>
      <c r="AE49" s="22"/>
      <c r="AF49" s="17">
        <f t="shared" si="0"/>
        <v>0</v>
      </c>
      <c r="AG49" s="17">
        <f t="shared" si="1"/>
        <v>118</v>
      </c>
      <c r="AH49" s="22"/>
    </row>
    <row r="50" spans="1:34" x14ac:dyDescent="0.25">
      <c r="A50" s="38"/>
      <c r="B50" s="23">
        <v>43940</v>
      </c>
      <c r="C50" s="22" t="s">
        <v>60</v>
      </c>
      <c r="D50" s="24"/>
      <c r="E50" s="24"/>
      <c r="F50" s="22">
        <v>22</v>
      </c>
      <c r="G50" s="22"/>
      <c r="H50" s="25"/>
      <c r="I50" s="25"/>
      <c r="J50" s="22">
        <v>22</v>
      </c>
      <c r="K50" s="22"/>
      <c r="L50" s="26"/>
      <c r="M50" s="26"/>
      <c r="N50" s="22">
        <v>8</v>
      </c>
      <c r="O50" s="22"/>
      <c r="P50" s="27"/>
      <c r="Q50" s="27"/>
      <c r="R50" s="22">
        <v>5</v>
      </c>
      <c r="S50" s="22"/>
      <c r="T50" s="28"/>
      <c r="U50" s="28"/>
      <c r="V50" s="22"/>
      <c r="W50" s="22"/>
      <c r="X50" s="29"/>
      <c r="Y50" s="29"/>
      <c r="Z50" s="22">
        <v>12</v>
      </c>
      <c r="AA50" s="22"/>
      <c r="AB50" s="30">
        <v>11</v>
      </c>
      <c r="AC50" s="30"/>
      <c r="AD50" s="22"/>
      <c r="AE50" s="22"/>
      <c r="AF50" s="17">
        <f t="shared" si="0"/>
        <v>0</v>
      </c>
      <c r="AG50" s="17">
        <f t="shared" si="1"/>
        <v>80</v>
      </c>
      <c r="AH50" s="22"/>
    </row>
    <row r="51" spans="1:34" x14ac:dyDescent="0.25">
      <c r="A51" s="38"/>
      <c r="B51" s="23">
        <v>43948</v>
      </c>
      <c r="C51" s="22" t="s">
        <v>47</v>
      </c>
      <c r="D51" s="24"/>
      <c r="E51" s="24"/>
      <c r="F51" s="22">
        <v>1</v>
      </c>
      <c r="G51" s="22"/>
      <c r="H51" s="25"/>
      <c r="I51" s="25"/>
      <c r="J51" s="22"/>
      <c r="K51" s="22"/>
      <c r="L51" s="26"/>
      <c r="M51" s="26"/>
      <c r="N51" s="22"/>
      <c r="O51" s="22"/>
      <c r="P51" s="27"/>
      <c r="Q51" s="27"/>
      <c r="R51" s="22"/>
      <c r="S51" s="22"/>
      <c r="T51" s="28"/>
      <c r="U51" s="28"/>
      <c r="V51" s="22"/>
      <c r="W51" s="22"/>
      <c r="X51" s="29"/>
      <c r="Y51" s="29"/>
      <c r="Z51" s="22"/>
      <c r="AA51" s="22"/>
      <c r="AB51" s="30"/>
      <c r="AC51" s="30"/>
      <c r="AD51" s="22"/>
      <c r="AE51" s="22"/>
      <c r="AF51" s="17">
        <f t="shared" si="0"/>
        <v>0</v>
      </c>
      <c r="AG51" s="17">
        <f t="shared" si="1"/>
        <v>1</v>
      </c>
      <c r="AH51" s="22"/>
    </row>
    <row r="52" spans="1:34" x14ac:dyDescent="0.25">
      <c r="A52" s="31"/>
      <c r="B52" s="51" t="s">
        <v>65</v>
      </c>
      <c r="C52" s="52"/>
      <c r="D52" s="44">
        <f t="shared" ref="D52:AE52" si="2">SUM(D9:D51)</f>
        <v>0</v>
      </c>
      <c r="E52" s="44">
        <f t="shared" si="2"/>
        <v>0</v>
      </c>
      <c r="F52" s="44">
        <f t="shared" si="2"/>
        <v>36</v>
      </c>
      <c r="G52" s="44">
        <f t="shared" si="2"/>
        <v>247</v>
      </c>
      <c r="H52" s="44">
        <f t="shared" si="2"/>
        <v>0</v>
      </c>
      <c r="I52" s="44">
        <f t="shared" si="2"/>
        <v>0</v>
      </c>
      <c r="J52" s="44">
        <f t="shared" si="2"/>
        <v>22</v>
      </c>
      <c r="K52" s="44">
        <f t="shared" si="2"/>
        <v>29</v>
      </c>
      <c r="L52" s="44">
        <f t="shared" si="2"/>
        <v>0</v>
      </c>
      <c r="M52" s="44">
        <f t="shared" si="2"/>
        <v>0</v>
      </c>
      <c r="N52" s="44">
        <f t="shared" si="2"/>
        <v>8</v>
      </c>
      <c r="O52" s="44">
        <f t="shared" si="2"/>
        <v>69</v>
      </c>
      <c r="P52" s="44">
        <f t="shared" si="2"/>
        <v>0</v>
      </c>
      <c r="Q52" s="44">
        <f t="shared" si="2"/>
        <v>0</v>
      </c>
      <c r="R52" s="44">
        <f t="shared" si="2"/>
        <v>20</v>
      </c>
      <c r="S52" s="44">
        <f t="shared" si="2"/>
        <v>117</v>
      </c>
      <c r="T52" s="44">
        <f t="shared" si="2"/>
        <v>0</v>
      </c>
      <c r="U52" s="44">
        <f t="shared" si="2"/>
        <v>0</v>
      </c>
      <c r="V52" s="44">
        <f t="shared" si="2"/>
        <v>12</v>
      </c>
      <c r="W52" s="44">
        <f t="shared" si="2"/>
        <v>44</v>
      </c>
      <c r="X52" s="44">
        <f t="shared" si="2"/>
        <v>12</v>
      </c>
      <c r="Y52" s="44">
        <f t="shared" si="2"/>
        <v>56</v>
      </c>
      <c r="Z52" s="44">
        <f t="shared" si="2"/>
        <v>36</v>
      </c>
      <c r="AA52" s="44">
        <f t="shared" si="2"/>
        <v>102</v>
      </c>
      <c r="AB52" s="44">
        <f t="shared" si="2"/>
        <v>49</v>
      </c>
      <c r="AC52" s="44">
        <f t="shared" si="2"/>
        <v>106</v>
      </c>
      <c r="AD52" s="44">
        <f t="shared" si="2"/>
        <v>20</v>
      </c>
      <c r="AE52" s="44">
        <f t="shared" si="2"/>
        <v>4</v>
      </c>
      <c r="AF52" s="45">
        <f>E52+G52+I52+K52+M52+O52+Q52+S52+U52+W52+Y52+AA52+AC52+AE52</f>
        <v>774</v>
      </c>
      <c r="AG52" s="45">
        <f>D52+F52+H52+J52+L52+N52+P52+R52+T52+V52+X52+Z52+AB52+AD52</f>
        <v>215</v>
      </c>
      <c r="AH52" s="34"/>
    </row>
    <row r="53" spans="1:34" x14ac:dyDescent="0.25">
      <c r="A53" s="31"/>
      <c r="B53" s="32"/>
      <c r="C53" s="33" t="s">
        <v>38</v>
      </c>
      <c r="D53" s="54">
        <f>SUM(D8:D51)-SUM(E8:E51)</f>
        <v>-31</v>
      </c>
      <c r="E53" s="54"/>
      <c r="F53" s="54">
        <f t="shared" ref="F53" si="3">SUM(F8:F51)-SUM(G8:G51)</f>
        <v>296</v>
      </c>
      <c r="G53" s="54"/>
      <c r="H53" s="54">
        <f t="shared" ref="H53" si="4">SUM(H8:H51)-SUM(I8:I51)</f>
        <v>63</v>
      </c>
      <c r="I53" s="54"/>
      <c r="J53" s="54">
        <f t="shared" ref="J53" si="5">SUM(J8:J51)-SUM(K8:K51)</f>
        <v>-136</v>
      </c>
      <c r="K53" s="54"/>
      <c r="L53" s="54">
        <f t="shared" ref="L53" si="6">SUM(L8:L51)-SUM(M8:M51)</f>
        <v>15</v>
      </c>
      <c r="M53" s="54"/>
      <c r="N53" s="54">
        <f t="shared" ref="N53" si="7">SUM(N8:N51)-SUM(O8:O51)</f>
        <v>-76</v>
      </c>
      <c r="O53" s="54"/>
      <c r="P53" s="54">
        <f t="shared" ref="P53" si="8">SUM(P8:P51)-SUM(Q8:Q51)</f>
        <v>11</v>
      </c>
      <c r="Q53" s="54"/>
      <c r="R53" s="54">
        <f t="shared" ref="R53" si="9">SUM(R8:R51)-SUM(S8:S51)</f>
        <v>-1</v>
      </c>
      <c r="S53" s="54"/>
      <c r="T53" s="54">
        <f t="shared" ref="T53" si="10">SUM(T8:T51)-SUM(U8:U51)</f>
        <v>52</v>
      </c>
      <c r="U53" s="54"/>
      <c r="V53" s="54">
        <f t="shared" ref="V53" si="11">SUM(V8:V51)-SUM(W8:W51)</f>
        <v>53</v>
      </c>
      <c r="W53" s="54"/>
      <c r="X53" s="54">
        <f t="shared" ref="X53" si="12">SUM(X8:X51)-SUM(Y8:Y51)</f>
        <v>393</v>
      </c>
      <c r="Y53" s="54"/>
      <c r="Z53" s="54">
        <f t="shared" ref="Z53" si="13">SUM(Z8:Z51)-SUM(AA8:AA51)</f>
        <v>-78</v>
      </c>
      <c r="AA53" s="54"/>
      <c r="AB53" s="54">
        <f t="shared" ref="AB53" si="14">SUM(AB8:AB51)-SUM(AC8:AC51)</f>
        <v>-84</v>
      </c>
      <c r="AC53" s="54"/>
      <c r="AD53" s="54">
        <f t="shared" ref="AD53" si="15">SUM(AD8:AD51)-SUM(AE8:AE51)</f>
        <v>93</v>
      </c>
      <c r="AE53" s="54"/>
      <c r="AH53" s="34"/>
    </row>
    <row r="54" spans="1:34" x14ac:dyDescent="0.25">
      <c r="A54" s="31"/>
      <c r="B54" s="32"/>
      <c r="C54" s="33" t="s">
        <v>39</v>
      </c>
      <c r="D54" s="53">
        <f>D53/24</f>
        <v>-1.2916666666666667</v>
      </c>
      <c r="E54" s="53"/>
      <c r="F54" s="53">
        <f>F53/12</f>
        <v>24.666666666666668</v>
      </c>
      <c r="G54" s="53"/>
      <c r="H54" s="53">
        <f>H53/24</f>
        <v>2.625</v>
      </c>
      <c r="I54" s="53"/>
      <c r="J54" s="53">
        <f>J53/12</f>
        <v>-11.333333333333334</v>
      </c>
      <c r="K54" s="53"/>
      <c r="L54" s="53">
        <f>L53/24</f>
        <v>0.625</v>
      </c>
      <c r="M54" s="53"/>
      <c r="N54" s="53">
        <f>N53/12</f>
        <v>-6.333333333333333</v>
      </c>
      <c r="O54" s="53"/>
      <c r="P54" s="53">
        <f>P53/24</f>
        <v>0.45833333333333331</v>
      </c>
      <c r="Q54" s="53"/>
      <c r="R54" s="53">
        <f>R53/12</f>
        <v>-8.3333333333333329E-2</v>
      </c>
      <c r="S54" s="53"/>
      <c r="T54" s="53">
        <f>T53/24</f>
        <v>2.1666666666666665</v>
      </c>
      <c r="U54" s="53"/>
      <c r="V54" s="53">
        <f>V53/12</f>
        <v>4.416666666666667</v>
      </c>
      <c r="W54" s="53"/>
      <c r="X54" s="53">
        <f>X53/12</f>
        <v>32.75</v>
      </c>
      <c r="Y54" s="53"/>
      <c r="Z54" s="53">
        <f>Z53/12</f>
        <v>-6.5</v>
      </c>
      <c r="AA54" s="53"/>
      <c r="AB54" s="53">
        <f>AB53/24</f>
        <v>-3.5</v>
      </c>
      <c r="AC54" s="53"/>
      <c r="AD54" s="54"/>
      <c r="AE54" s="54"/>
      <c r="AF54" s="17"/>
      <c r="AG54" s="17"/>
      <c r="AH54" s="34"/>
    </row>
    <row r="55" spans="1:34" s="33" customFormat="1" x14ac:dyDescent="0.25">
      <c r="A55" s="46" t="s">
        <v>66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8"/>
      <c r="AF55" s="35">
        <f>SUM(AF8:AF51)</f>
        <v>774</v>
      </c>
      <c r="AG55" s="35">
        <f>SUM(AG8:AG51)</f>
        <v>1344</v>
      </c>
      <c r="AH55" s="36"/>
    </row>
    <row r="56" spans="1:34" x14ac:dyDescent="0.25">
      <c r="A56" s="46" t="s">
        <v>40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/>
      <c r="AF56" s="49">
        <f>AG55-AF55</f>
        <v>570</v>
      </c>
      <c r="AG56" s="50"/>
      <c r="AH56" s="36"/>
    </row>
  </sheetData>
  <mergeCells count="57">
    <mergeCell ref="A1:C1"/>
    <mergeCell ref="A3:AH3"/>
    <mergeCell ref="A2:C2"/>
    <mergeCell ref="A4:AH4"/>
    <mergeCell ref="A5:A7"/>
    <mergeCell ref="B5:B7"/>
    <mergeCell ref="C5:C7"/>
    <mergeCell ref="D5:AG5"/>
    <mergeCell ref="AH5:AH7"/>
    <mergeCell ref="D6:E6"/>
    <mergeCell ref="H6:I6"/>
    <mergeCell ref="J6:K6"/>
    <mergeCell ref="L6:M6"/>
    <mergeCell ref="N6:O6"/>
    <mergeCell ref="P6:Q6"/>
    <mergeCell ref="AF6:AF7"/>
    <mergeCell ref="AG6:AG7"/>
    <mergeCell ref="D53:E53"/>
    <mergeCell ref="F53:G53"/>
    <mergeCell ref="H53:I53"/>
    <mergeCell ref="J53:K53"/>
    <mergeCell ref="L53:M53"/>
    <mergeCell ref="N53:O53"/>
    <mergeCell ref="P53:Q53"/>
    <mergeCell ref="R6:S6"/>
    <mergeCell ref="T6:U6"/>
    <mergeCell ref="V6:W6"/>
    <mergeCell ref="X6:Y6"/>
    <mergeCell ref="Z6:AA6"/>
    <mergeCell ref="AB6:AC6"/>
    <mergeCell ref="F6:G6"/>
    <mergeCell ref="V53:W53"/>
    <mergeCell ref="X53:Y53"/>
    <mergeCell ref="Z53:AA53"/>
    <mergeCell ref="AB53:AC53"/>
    <mergeCell ref="AD6:AE6"/>
    <mergeCell ref="P54:Q54"/>
    <mergeCell ref="R54:S54"/>
    <mergeCell ref="T54:U54"/>
    <mergeCell ref="R53:S53"/>
    <mergeCell ref="T53:U53"/>
    <mergeCell ref="A56:AE56"/>
    <mergeCell ref="AF56:AG56"/>
    <mergeCell ref="B52:C52"/>
    <mergeCell ref="V54:W54"/>
    <mergeCell ref="X54:Y54"/>
    <mergeCell ref="Z54:AA54"/>
    <mergeCell ref="AB54:AC54"/>
    <mergeCell ref="AD54:AE54"/>
    <mergeCell ref="A55:AE55"/>
    <mergeCell ref="AD53:AE53"/>
    <mergeCell ref="D54:E54"/>
    <mergeCell ref="F54:G54"/>
    <mergeCell ref="H54:I54"/>
    <mergeCell ref="J54:K54"/>
    <mergeCell ref="L54:M54"/>
    <mergeCell ref="N54:O54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2"/>
  <sheetViews>
    <sheetView topLeftCell="A4" workbookViewId="0">
      <selection activeCell="N16" sqref="M16:N16"/>
    </sheetView>
  </sheetViews>
  <sheetFormatPr defaultRowHeight="15" x14ac:dyDescent="0.25"/>
  <cols>
    <col min="4" max="4" width="7.28515625" bestFit="1" customWidth="1"/>
    <col min="5" max="5" width="14.5703125" customWidth="1"/>
    <col min="6" max="6" width="12.42578125" customWidth="1"/>
    <col min="7" max="7" width="14" customWidth="1"/>
    <col min="8" max="8" width="18.140625" customWidth="1"/>
  </cols>
  <sheetData>
    <row r="7" spans="4:8" ht="42.75" x14ac:dyDescent="0.25">
      <c r="D7" s="39"/>
      <c r="E7" s="40" t="s">
        <v>25</v>
      </c>
      <c r="F7" s="40" t="s">
        <v>62</v>
      </c>
      <c r="G7" s="40" t="s">
        <v>63</v>
      </c>
      <c r="H7" s="40" t="s">
        <v>64</v>
      </c>
    </row>
    <row r="8" spans="4:8" x14ac:dyDescent="0.25">
      <c r="D8" s="36" t="s">
        <v>7</v>
      </c>
      <c r="E8" s="41">
        <f>Sheet1!D8</f>
        <v>-31</v>
      </c>
      <c r="F8" s="41">
        <v>0</v>
      </c>
      <c r="G8" s="41">
        <f>Sheet1!E52</f>
        <v>0</v>
      </c>
      <c r="H8" s="41">
        <f>E8+F8-G8</f>
        <v>-31</v>
      </c>
    </row>
    <row r="9" spans="4:8" x14ac:dyDescent="0.25">
      <c r="D9" s="36" t="s">
        <v>8</v>
      </c>
      <c r="E9" s="41">
        <v>507</v>
      </c>
      <c r="F9" s="41">
        <f>Sheet1!F52</f>
        <v>36</v>
      </c>
      <c r="G9" s="41">
        <f>Sheet1!G52</f>
        <v>247</v>
      </c>
      <c r="H9" s="41">
        <f t="shared" ref="H9:H21" si="0">E9+F9-G9</f>
        <v>296</v>
      </c>
    </row>
    <row r="10" spans="4:8" x14ac:dyDescent="0.25">
      <c r="D10" s="36" t="s">
        <v>9</v>
      </c>
      <c r="E10" s="41">
        <v>63</v>
      </c>
      <c r="F10" s="41">
        <v>0</v>
      </c>
      <c r="G10" s="41">
        <f>Sheet1!I52</f>
        <v>0</v>
      </c>
      <c r="H10" s="41">
        <f t="shared" si="0"/>
        <v>63</v>
      </c>
    </row>
    <row r="11" spans="4:8" x14ac:dyDescent="0.25">
      <c r="D11" s="36" t="s">
        <v>10</v>
      </c>
      <c r="E11" s="41">
        <v>-129</v>
      </c>
      <c r="F11" s="41">
        <f>Sheet1!J52</f>
        <v>22</v>
      </c>
      <c r="G11" s="41">
        <f>Sheet1!K52</f>
        <v>29</v>
      </c>
      <c r="H11" s="41">
        <f t="shared" si="0"/>
        <v>-136</v>
      </c>
    </row>
    <row r="12" spans="4:8" x14ac:dyDescent="0.25">
      <c r="D12" s="36" t="s">
        <v>11</v>
      </c>
      <c r="E12" s="41">
        <v>15</v>
      </c>
      <c r="F12" s="41">
        <v>0</v>
      </c>
      <c r="G12" s="41">
        <f>Sheet1!M52</f>
        <v>0</v>
      </c>
      <c r="H12" s="41">
        <f t="shared" si="0"/>
        <v>15</v>
      </c>
    </row>
    <row r="13" spans="4:8" x14ac:dyDescent="0.25">
      <c r="D13" s="36" t="s">
        <v>12</v>
      </c>
      <c r="E13" s="41">
        <v>-15</v>
      </c>
      <c r="F13" s="41">
        <f>Sheet1!N52</f>
        <v>8</v>
      </c>
      <c r="G13" s="41">
        <f>Sheet1!O52</f>
        <v>69</v>
      </c>
      <c r="H13" s="41">
        <f t="shared" si="0"/>
        <v>-76</v>
      </c>
    </row>
    <row r="14" spans="4:8" x14ac:dyDescent="0.25">
      <c r="D14" s="36" t="s">
        <v>13</v>
      </c>
      <c r="E14" s="41">
        <v>11</v>
      </c>
      <c r="F14" s="41">
        <v>0</v>
      </c>
      <c r="G14" s="41">
        <f>Sheet1!Q52</f>
        <v>0</v>
      </c>
      <c r="H14" s="41">
        <f t="shared" si="0"/>
        <v>11</v>
      </c>
    </row>
    <row r="15" spans="4:8" x14ac:dyDescent="0.25">
      <c r="D15" s="36" t="s">
        <v>14</v>
      </c>
      <c r="E15" s="41">
        <v>96</v>
      </c>
      <c r="F15" s="41">
        <f>Sheet1!R52</f>
        <v>20</v>
      </c>
      <c r="G15" s="41">
        <f>Sheet1!S52</f>
        <v>117</v>
      </c>
      <c r="H15" s="41">
        <f t="shared" si="0"/>
        <v>-1</v>
      </c>
    </row>
    <row r="16" spans="4:8" x14ac:dyDescent="0.25">
      <c r="D16" s="36" t="s">
        <v>15</v>
      </c>
      <c r="E16" s="41">
        <v>52</v>
      </c>
      <c r="F16" s="41">
        <v>0</v>
      </c>
      <c r="G16" s="41">
        <f>[1]Sheet1!U53</f>
        <v>0</v>
      </c>
      <c r="H16" s="41">
        <f t="shared" si="0"/>
        <v>52</v>
      </c>
    </row>
    <row r="17" spans="4:8" x14ac:dyDescent="0.25">
      <c r="D17" s="36" t="s">
        <v>16</v>
      </c>
      <c r="E17" s="41">
        <v>85</v>
      </c>
      <c r="F17" s="41">
        <f>Sheet1!V52</f>
        <v>12</v>
      </c>
      <c r="G17" s="41">
        <f>Sheet1!W52</f>
        <v>44</v>
      </c>
      <c r="H17" s="41">
        <f t="shared" si="0"/>
        <v>53</v>
      </c>
    </row>
    <row r="18" spans="4:8" x14ac:dyDescent="0.25">
      <c r="D18" s="36" t="s">
        <v>19</v>
      </c>
      <c r="E18" s="41">
        <v>-27</v>
      </c>
      <c r="F18" s="41">
        <v>49</v>
      </c>
      <c r="G18" s="41">
        <f>Sheet1!AC52</f>
        <v>106</v>
      </c>
      <c r="H18" s="41">
        <f t="shared" si="0"/>
        <v>-84</v>
      </c>
    </row>
    <row r="19" spans="4:8" x14ac:dyDescent="0.25">
      <c r="D19" s="36" t="s">
        <v>17</v>
      </c>
      <c r="E19" s="41">
        <v>437</v>
      </c>
      <c r="F19" s="41">
        <f>Sheet1!X52</f>
        <v>12</v>
      </c>
      <c r="G19" s="41">
        <f>Sheet1!Y52</f>
        <v>56</v>
      </c>
      <c r="H19" s="41">
        <f t="shared" si="0"/>
        <v>393</v>
      </c>
    </row>
    <row r="20" spans="4:8" x14ac:dyDescent="0.25">
      <c r="D20" s="36" t="s">
        <v>18</v>
      </c>
      <c r="E20" s="41">
        <v>-12</v>
      </c>
      <c r="F20" s="41">
        <f>Sheet1!Z52</f>
        <v>36</v>
      </c>
      <c r="G20" s="41">
        <f>Sheet1!AA52</f>
        <v>102</v>
      </c>
      <c r="H20" s="41">
        <f t="shared" si="0"/>
        <v>-78</v>
      </c>
    </row>
    <row r="21" spans="4:8" x14ac:dyDescent="0.25">
      <c r="D21" s="36" t="s">
        <v>20</v>
      </c>
      <c r="E21" s="41">
        <v>77</v>
      </c>
      <c r="F21" s="41">
        <f>Sheet1!AD52</f>
        <v>20</v>
      </c>
      <c r="G21" s="41">
        <f>Sheet1!AE52</f>
        <v>4</v>
      </c>
      <c r="H21" s="41">
        <f t="shared" si="0"/>
        <v>93</v>
      </c>
    </row>
    <row r="22" spans="4:8" x14ac:dyDescent="0.25">
      <c r="D22" s="42"/>
      <c r="E22" s="43">
        <f>SUM(E8:E21)</f>
        <v>1129</v>
      </c>
      <c r="F22" s="43">
        <f>SUM(F8:F21)</f>
        <v>215</v>
      </c>
      <c r="G22" s="43">
        <f>SUM(G8:G21)</f>
        <v>774</v>
      </c>
      <c r="H22" s="43">
        <f>SUM(H8:H21)</f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2020-09-03T09:42:21Z</dcterms:modified>
</cp:coreProperties>
</file>