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HO T5" sheetId="1" r:id="rId1"/>
    <sheet name="KHO T6" sheetId="4" r:id="rId2"/>
    <sheet name="KHO T7" sheetId="5" r:id="rId3"/>
    <sheet name="KHO T8" sheetId="6" r:id="rId4"/>
    <sheet name="DOANH THU" sheetId="2" r:id="rId5"/>
    <sheet name="CHI PHÍ" sheetId="3" r:id="rId6"/>
  </sheets>
  <calcPr calcId="162913"/>
</workbook>
</file>

<file path=xl/calcChain.xml><?xml version="1.0" encoding="utf-8"?>
<calcChain xmlns="http://schemas.openxmlformats.org/spreadsheetml/2006/main">
  <c r="V62" i="6" l="1"/>
  <c r="J12" i="2" l="1"/>
  <c r="I12" i="2"/>
  <c r="I14" i="2"/>
  <c r="J32" i="2" l="1"/>
  <c r="AD62" i="6" l="1"/>
  <c r="AB62" i="6"/>
  <c r="Z62" i="6"/>
  <c r="X62" i="6"/>
  <c r="T62" i="6"/>
  <c r="R62" i="6"/>
  <c r="P62" i="6"/>
  <c r="N62" i="6"/>
  <c r="L62" i="6"/>
  <c r="J62" i="6"/>
  <c r="H62" i="6"/>
  <c r="F62" i="6"/>
  <c r="D62" i="6"/>
  <c r="AG60" i="6"/>
  <c r="AF60" i="6"/>
  <c r="AG47" i="6"/>
  <c r="AF47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F62" i="6" l="1"/>
  <c r="AF63" i="6"/>
  <c r="AG63" i="6"/>
  <c r="AG62" i="6"/>
  <c r="AJ56" i="5"/>
  <c r="AF64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F13" i="2"/>
  <c r="I13" i="2" s="1"/>
  <c r="F12" i="2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<sst xmlns="http://schemas.openxmlformats.org/spreadsheetml/2006/main" count="520" uniqueCount="243">
  <si>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</si>
  <si>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</si>
  <si>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</si>
  <si>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</si>
  <si>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</si>
  <si>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</si>
  <si>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</si>
  <si>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</si>
  <si>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</si>
  <si>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</si>
  <si>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</si>
  <si>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</si>
  <si>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</si>
  <si>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</si>
  <si>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</si>
  <si>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</si>
  <si>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</si>
  <si>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</si>
  <si>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</si>
  <si>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</si>
  <si>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</si>
  <si>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</si>
  <si>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</si>
  <si>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</si>
  <si>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</si>
  <si>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</si>
  <si>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</si>
  <si>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</si>
  <si>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</si>
  <si>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</si>
  <si>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</si>
  <si>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</si>
  <si>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</si>
  <si>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</si>
  <si>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</si>
  <si>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</si>
  <si>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</si>
  <si>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</si>
  <si>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</si>
  <si>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</si>
  <si>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</si>
  <si>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</si>
  <si>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</si>
  <si>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</si>
  <si>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</si>
  <si>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</si>
  <si>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</si>
  <si>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</si>
  <si>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</si>
  <si>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</si>
  <si>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</si>
  <si>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</si>
  <si>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</si>
  <si>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</si>
  <si>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</si>
  <si>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</si>
  <si>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</si>
  <si>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</si>
  <si>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</si>
  <si>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</si>
  <si>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</si>
  <si>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</si>
  <si>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</si>
  <si>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</si>
  <si>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</si>
  <si>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</si>
  <si>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</si>
  <si>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</si>
  <si>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</si>
  <si>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</si>
  <si>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</si>
  <si>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</si>
  <si>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</si>
  <si>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</si>
  <si>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</si>
  <si>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</si>
  <si>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</si>
  <si>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</si>
  <si>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</si>
  <si>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</si>
  <si>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</si>
  <si>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</si>
  <si>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</si>
  <si>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</si>
  <si>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</si>
  <si>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</si>
  <si>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</si>
  <si>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</si>
  <si>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</si>
  <si>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</si>
  <si>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</si>
  <si>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</si>
  <si>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</si>
  <si>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</si>
  <si>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</si>
  <si>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</si>
  <si>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</si>
  <si>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</si>
  <si>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</si>
  <si>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</si>
  <si>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</si>
  <si>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</si>
  <si>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</si>
  <si>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</si>
  <si>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</si>
  <si>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</si>
  <si>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</si>
  <si>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</si>
  <si>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</si>
  <si>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</si>
  <si>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</si>
  <si>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</si>
  <si>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</si>
  <si>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</si>
  <si>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</si>
  <si>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</si>
  <si>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</si>
  <si>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</si>
  <si>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</si>
  <si>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</si>
  <si>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</si>
  <si>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</si>
  <si>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</si>
  <si>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</si>
  <si>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</si>
  <si>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</si>
  <si>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</si>
  <si>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</si>
  <si>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</si>
  <si>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</si>
  <si>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</si>
  <si>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</si>
  <si>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</si>
  <si>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</si>
  <si>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</si>
  <si>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</si>
  <si>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</si>
  <si>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</si>
  <si>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</si>
  <si>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</si>
  <si>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</si>
  <si>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</si>
  <si>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</si>
  <si>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</si>
  <si>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</si>
  <si>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</si>
  <si>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</si>
  <si>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</si>
  <si>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</si>
  <si>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</si>
  <si>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</si>
  <si>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</si>
  <si>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</si>
  <si>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</si>
  <si>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</si>
  <si>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</si>
  <si>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</si>
  <si>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</si>
  <si>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</si>
  <si>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</si>
  <si>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</si>
  <si>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</si>
  <si>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</si>
  <si>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</si>
  <si>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</si>
  <si>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</si>
  <si>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</si>
  <si>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</si>
  <si>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</si>
  <si>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</si>
  <si>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</si>
  <si>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</si>
  <si>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</si>
  <si>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</si>
  <si>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</si>
  <si>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</si>
  <si>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</si>
  <si>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</si>
  <si>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</si>
  <si>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</si>
  <si>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</si>
  <si>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</si>
  <si>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</si>
  <si>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</si>
  <si>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</si>
  <si>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</si>
  <si>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</si>
  <si>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</si>
  <si>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</si>
  <si>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</si>
  <si>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</si>
  <si>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</si>
  <si>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</si>
  <si>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</si>
  <si>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</si>
  <si>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</si>
  <si>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</si>
  <si>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</si>
  <si>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</si>
  <si>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</si>
  <si>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</si>
  <si>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</si>
  <si>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</si>
  <si>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</si>
  <si>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</si>
  <si>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</si>
  <si>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</si>
  <si>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</si>
  <si>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</si>
  <si>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</si>
  <si>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</si>
  <si>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</si>
  <si>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</si>
  <si>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</si>
  <si>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</si>
  <si>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</si>
  <si>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</si>
  <si>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</si>
  <si>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</si>
  <si>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</si>
  <si>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</si>
  <si>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</si>
  <si>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</si>
  <si>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</si>
  <si>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Qunhf anh trần khát chân</t>
  </si>
  <si>
    <t>Công</t>
  </si>
  <si>
    <t>3s</t>
  </si>
  <si>
    <t>Khách lẻ sau bigc (AL)</t>
  </si>
  <si>
    <t>Chị Quân</t>
  </si>
  <si>
    <t>Tặng nhân viên</t>
  </si>
  <si>
    <t>Chuột làm Hỏng</t>
  </si>
  <si>
    <t>Méo lỗi</t>
  </si>
  <si>
    <t>Nhập bàn thờ</t>
  </si>
  <si>
    <t>Anh Chuyến</t>
  </si>
  <si>
    <t>Văn Sơn - KD</t>
  </si>
  <si>
    <t>Quỳnh trang về kho</t>
  </si>
  <si>
    <t>Chị Hải trả hàng</t>
  </si>
  <si>
    <t>3 méo</t>
  </si>
  <si>
    <t>kho ra an khánh</t>
  </si>
  <si>
    <t xml:space="preserve">Anh sơn </t>
  </si>
  <si>
    <t>Duy nhất trả hàng</t>
  </si>
  <si>
    <t>Chị Phương yên châu</t>
  </si>
  <si>
    <t>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</si>
</sst>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14" fontId="14" fillId="10" borderId="10" xfId="0" applyNumberFormat="1" applyFont="1" applyFill="1" applyBorder="1"/>
    <xf numFmtId="0" fontId="14" fillId="10" borderId="10" xfId="0" applyFont="1" applyFill="1" applyBorder="1" applyAlignment="1">
      <alignment wrapText="1"/>
    </xf>
    <xf numFmtId="0" fontId="14" fillId="10" borderId="10" xfId="0" applyFont="1" applyFill="1" applyBorder="1"/>
    <xf numFmtId="0" fontId="14" fillId="10" borderId="7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6" xfId="0" applyFont="1" applyBorder="1" applyAlignment="1">
      <alignment horizontal="left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left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9" t="s">
        <v>0</v>
      </c>
      <c r="B1" s="289"/>
      <c r="C1" s="289"/>
      <c r="D1" s="289"/>
      <c r="E1" s="289"/>
      <c r="F1" s="289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13" t="s">
        <v>2</v>
      </c>
      <c r="B2" s="313"/>
      <c r="C2" s="313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4" t="s">
        <v>58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</row>
    <row r="4" spans="1:34" x14ac:dyDescent="0.25">
      <c r="A4" s="314" t="s">
        <v>144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</row>
    <row r="5" spans="1:34" x14ac:dyDescent="0.25">
      <c r="A5" s="314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11"/>
      <c r="AG5" s="11"/>
      <c r="AH5" s="11"/>
    </row>
    <row r="6" spans="1:34" x14ac:dyDescent="0.25">
      <c r="A6" s="292" t="s">
        <v>4</v>
      </c>
      <c r="B6" s="315" t="s">
        <v>5</v>
      </c>
      <c r="C6" s="316" t="s">
        <v>6</v>
      </c>
      <c r="D6" s="317" t="s">
        <v>7</v>
      </c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8"/>
      <c r="X6" s="318"/>
      <c r="Y6" s="318"/>
      <c r="Z6" s="318"/>
      <c r="AA6" s="318"/>
      <c r="AB6" s="318"/>
      <c r="AC6" s="318"/>
      <c r="AD6" s="318"/>
      <c r="AE6" s="318"/>
      <c r="AF6" s="318"/>
      <c r="AG6" s="319"/>
      <c r="AH6" s="292" t="s">
        <v>8</v>
      </c>
    </row>
    <row r="7" spans="1:34" x14ac:dyDescent="0.25">
      <c r="A7" s="292"/>
      <c r="B7" s="315"/>
      <c r="C7" s="316"/>
      <c r="D7" s="320" t="s">
        <v>9</v>
      </c>
      <c r="E7" s="320"/>
      <c r="F7" s="292" t="s">
        <v>10</v>
      </c>
      <c r="G7" s="292"/>
      <c r="H7" s="321" t="s">
        <v>11</v>
      </c>
      <c r="I7" s="321"/>
      <c r="J7" s="292" t="s">
        <v>12</v>
      </c>
      <c r="K7" s="292"/>
      <c r="L7" s="296" t="s">
        <v>13</v>
      </c>
      <c r="M7" s="296"/>
      <c r="N7" s="292" t="s">
        <v>14</v>
      </c>
      <c r="O7" s="292"/>
      <c r="P7" s="291" t="s">
        <v>15</v>
      </c>
      <c r="Q7" s="291"/>
      <c r="R7" s="292" t="s">
        <v>16</v>
      </c>
      <c r="S7" s="292"/>
      <c r="T7" s="293" t="s">
        <v>17</v>
      </c>
      <c r="U7" s="293"/>
      <c r="V7" s="292" t="s">
        <v>18</v>
      </c>
      <c r="W7" s="292"/>
      <c r="X7" s="311" t="s">
        <v>19</v>
      </c>
      <c r="Y7" s="311"/>
      <c r="Z7" s="292" t="s">
        <v>20</v>
      </c>
      <c r="AA7" s="292"/>
      <c r="AB7" s="290" t="s">
        <v>21</v>
      </c>
      <c r="AC7" s="290"/>
      <c r="AD7" s="292" t="s">
        <v>22</v>
      </c>
      <c r="AE7" s="292"/>
      <c r="AF7" s="294" t="s">
        <v>24</v>
      </c>
      <c r="AG7" s="294" t="s">
        <v>23</v>
      </c>
      <c r="AH7" s="292"/>
    </row>
    <row r="8" spans="1:34" x14ac:dyDescent="0.25">
      <c r="A8" s="292"/>
      <c r="B8" s="315"/>
      <c r="C8" s="316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95"/>
      <c r="AG8" s="295"/>
      <c r="AH8" s="292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308"/>
      <c r="C44" s="309"/>
      <c r="D44" s="310">
        <f>SUM(D9:D42)-SUM(E9:E42)</f>
        <v>0</v>
      </c>
      <c r="E44" s="310"/>
      <c r="F44" s="299">
        <f>SUM(F9:F42)-SUM(G9:G42)</f>
        <v>19</v>
      </c>
      <c r="G44" s="299"/>
      <c r="H44" s="312">
        <f>SUM(H9:H42)-SUM(I9:I42)</f>
        <v>0</v>
      </c>
      <c r="I44" s="312"/>
      <c r="J44" s="299">
        <f>SUM(J9:J42)-SUM(K9:K42)</f>
        <v>26</v>
      </c>
      <c r="K44" s="299"/>
      <c r="L44" s="307">
        <f>SUM(L9:L42)-SUM(M9:M42)</f>
        <v>0</v>
      </c>
      <c r="M44" s="307"/>
      <c r="N44" s="299">
        <f>SUM(N9:N42)-SUM(O9:O42)</f>
        <v>52</v>
      </c>
      <c r="O44" s="299"/>
      <c r="P44" s="300">
        <f>SUM(P9:P42)-SUM(Q9:Q42)</f>
        <v>0</v>
      </c>
      <c r="Q44" s="300"/>
      <c r="R44" s="299">
        <f>SUM(R9:R42)-SUM(S9:S42)</f>
        <v>74</v>
      </c>
      <c r="S44" s="299"/>
      <c r="T44" s="301">
        <f>SUM(T9:T42)-SUM(U9:U42)</f>
        <v>0</v>
      </c>
      <c r="U44" s="301"/>
      <c r="V44" s="299">
        <f>SUM(V9:V42)-SUM(W9:W42)</f>
        <v>12</v>
      </c>
      <c r="W44" s="299"/>
      <c r="X44" s="302">
        <f>SUM(X9:X42)-SUM(Y9:Y42)</f>
        <v>71</v>
      </c>
      <c r="Y44" s="302"/>
      <c r="Z44" s="299">
        <f>SUM(Z9:Z42)-SUM(AA9:AA42)</f>
        <v>61</v>
      </c>
      <c r="AA44" s="299"/>
      <c r="AB44" s="303">
        <f>SUM(AB9:AB42)-SUM(AC9:AC42)</f>
        <v>57</v>
      </c>
      <c r="AC44" s="303"/>
      <c r="AD44" s="299">
        <f>SUM(AD9:AD42)-SUM(AE9:AE42)</f>
        <v>0</v>
      </c>
      <c r="AE44" s="299"/>
      <c r="AF44" s="43"/>
      <c r="AG44" s="20">
        <f t="shared" si="1"/>
        <v>372</v>
      </c>
      <c r="AH44" s="58"/>
    </row>
    <row r="45" spans="1:34" s="61" customFormat="1" x14ac:dyDescent="0.25">
      <c r="A45" s="304" t="s">
        <v>25</v>
      </c>
      <c r="B45" s="305"/>
      <c r="C45" s="305"/>
      <c r="D45" s="305"/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5"/>
      <c r="S45" s="305"/>
      <c r="T45" s="305"/>
      <c r="U45" s="305"/>
      <c r="V45" s="305"/>
      <c r="W45" s="305"/>
      <c r="X45" s="305"/>
      <c r="Y45" s="305"/>
      <c r="Z45" s="305"/>
      <c r="AA45" s="305"/>
      <c r="AB45" s="305"/>
      <c r="AC45" s="305"/>
      <c r="AD45" s="305"/>
      <c r="AE45" s="306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304" t="s">
        <v>26</v>
      </c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5"/>
      <c r="Q46" s="305"/>
      <c r="R46" s="305"/>
      <c r="S46" s="305"/>
      <c r="T46" s="305"/>
      <c r="U46" s="305"/>
      <c r="V46" s="305"/>
      <c r="W46" s="305"/>
      <c r="X46" s="305"/>
      <c r="Y46" s="305"/>
      <c r="Z46" s="305"/>
      <c r="AA46" s="305"/>
      <c r="AB46" s="305"/>
      <c r="AC46" s="305"/>
      <c r="AD46" s="305"/>
      <c r="AE46" s="306"/>
      <c r="AF46" s="297">
        <f>AG45-AF45</f>
        <v>372</v>
      </c>
      <c r="AG46" s="298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9" t="s">
        <v>0</v>
      </c>
      <c r="B1" s="289"/>
      <c r="C1" s="289"/>
      <c r="D1" s="289"/>
      <c r="E1" s="289"/>
      <c r="F1" s="289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13" t="s">
        <v>2</v>
      </c>
      <c r="B2" s="313"/>
      <c r="C2" s="313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4" t="s">
        <v>58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</row>
    <row r="4" spans="1:34" x14ac:dyDescent="0.25">
      <c r="A4" s="314" t="s">
        <v>157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</row>
    <row r="5" spans="1:34" x14ac:dyDescent="0.25">
      <c r="A5" s="314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205"/>
      <c r="AG5" s="205"/>
      <c r="AH5" s="205"/>
    </row>
    <row r="6" spans="1:34" x14ac:dyDescent="0.25">
      <c r="A6" s="292" t="s">
        <v>4</v>
      </c>
      <c r="B6" s="315" t="s">
        <v>5</v>
      </c>
      <c r="C6" s="316" t="s">
        <v>6</v>
      </c>
      <c r="D6" s="317" t="s">
        <v>7</v>
      </c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8"/>
      <c r="X6" s="318"/>
      <c r="Y6" s="318"/>
      <c r="Z6" s="318"/>
      <c r="AA6" s="318"/>
      <c r="AB6" s="318"/>
      <c r="AC6" s="318"/>
      <c r="AD6" s="318"/>
      <c r="AE6" s="318"/>
      <c r="AF6" s="318"/>
      <c r="AG6" s="319"/>
      <c r="AH6" s="292" t="s">
        <v>8</v>
      </c>
    </row>
    <row r="7" spans="1:34" x14ac:dyDescent="0.25">
      <c r="A7" s="292"/>
      <c r="B7" s="315"/>
      <c r="C7" s="316"/>
      <c r="D7" s="320" t="s">
        <v>9</v>
      </c>
      <c r="E7" s="320"/>
      <c r="F7" s="292" t="s">
        <v>10</v>
      </c>
      <c r="G7" s="292"/>
      <c r="H7" s="321" t="s">
        <v>11</v>
      </c>
      <c r="I7" s="321"/>
      <c r="J7" s="292" t="s">
        <v>12</v>
      </c>
      <c r="K7" s="292"/>
      <c r="L7" s="296" t="s">
        <v>13</v>
      </c>
      <c r="M7" s="296"/>
      <c r="N7" s="292" t="s">
        <v>14</v>
      </c>
      <c r="O7" s="292"/>
      <c r="P7" s="291" t="s">
        <v>15</v>
      </c>
      <c r="Q7" s="291"/>
      <c r="R7" s="292" t="s">
        <v>16</v>
      </c>
      <c r="S7" s="292"/>
      <c r="T7" s="324" t="s">
        <v>17</v>
      </c>
      <c r="U7" s="324"/>
      <c r="V7" s="292" t="s">
        <v>18</v>
      </c>
      <c r="W7" s="292"/>
      <c r="X7" s="311" t="s">
        <v>19</v>
      </c>
      <c r="Y7" s="311"/>
      <c r="Z7" s="292" t="s">
        <v>20</v>
      </c>
      <c r="AA7" s="292"/>
      <c r="AB7" s="290" t="s">
        <v>21</v>
      </c>
      <c r="AC7" s="290"/>
      <c r="AD7" s="292" t="s">
        <v>22</v>
      </c>
      <c r="AE7" s="292"/>
      <c r="AF7" s="294" t="s">
        <v>24</v>
      </c>
      <c r="AG7" s="294" t="s">
        <v>23</v>
      </c>
      <c r="AH7" s="292"/>
    </row>
    <row r="8" spans="1:34" x14ac:dyDescent="0.25">
      <c r="A8" s="292"/>
      <c r="B8" s="315"/>
      <c r="C8" s="316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295"/>
      <c r="AG8" s="295"/>
      <c r="AH8" s="292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308"/>
      <c r="C48" s="309"/>
      <c r="D48" s="310">
        <f>SUM(D9:D46)-SUM(E9:E46)</f>
        <v>0</v>
      </c>
      <c r="E48" s="310"/>
      <c r="F48" s="323">
        <f>SUM(F9:F46)-SUM(G9:G46)</f>
        <v>33</v>
      </c>
      <c r="G48" s="323"/>
      <c r="H48" s="312">
        <f>SUM(H9:H46)-SUM(I9:I46)</f>
        <v>0</v>
      </c>
      <c r="I48" s="312"/>
      <c r="J48" s="299">
        <f>SUM(J9:J46)-SUM(K9:K46)</f>
        <v>12</v>
      </c>
      <c r="K48" s="299"/>
      <c r="L48" s="307">
        <f>SUM(L9:L46)-SUM(M9:M46)</f>
        <v>0</v>
      </c>
      <c r="M48" s="307"/>
      <c r="N48" s="299">
        <f>SUM(N9:N46)-SUM(O9:O46)</f>
        <v>0</v>
      </c>
      <c r="O48" s="299"/>
      <c r="P48" s="300">
        <f>SUM(P9:P46)-SUM(Q9:Q46)</f>
        <v>0</v>
      </c>
      <c r="Q48" s="300"/>
      <c r="R48" s="299">
        <f>SUM(R9:R46)-SUM(S9:S46)</f>
        <v>28</v>
      </c>
      <c r="S48" s="299"/>
      <c r="T48" s="301">
        <f>SUM(T9:T46)-SUM(U9:U46)</f>
        <v>0</v>
      </c>
      <c r="U48" s="301"/>
      <c r="V48" s="299">
        <f>SUM(V9:V46)-SUM(W9:W46)</f>
        <v>24</v>
      </c>
      <c r="W48" s="299"/>
      <c r="X48" s="322">
        <f>SUM(X9:X46)-SUM(Y9:Y46)</f>
        <v>58</v>
      </c>
      <c r="Y48" s="322"/>
      <c r="Z48" s="322">
        <f>SUM(Z9:Z46)-SUM(AA9:AA46)</f>
        <v>18</v>
      </c>
      <c r="AA48" s="322"/>
      <c r="AB48" s="322">
        <f>SUM(AB9:AB46)-SUM(AC9:AC46)</f>
        <v>28</v>
      </c>
      <c r="AC48" s="322"/>
      <c r="AD48" s="299">
        <f>SUM(AD9:AD46)-SUM(AE9:AE46)</f>
        <v>0</v>
      </c>
      <c r="AE48" s="299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304" t="s">
        <v>25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305"/>
      <c r="AB49" s="305"/>
      <c r="AC49" s="305"/>
      <c r="AD49" s="305"/>
      <c r="AE49" s="306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304" t="s">
        <v>26</v>
      </c>
      <c r="B50" s="305"/>
      <c r="C50" s="305"/>
      <c r="D50" s="305"/>
      <c r="E50" s="305"/>
      <c r="F50" s="305"/>
      <c r="G50" s="305"/>
      <c r="H50" s="305"/>
      <c r="I50" s="305"/>
      <c r="J50" s="305"/>
      <c r="K50" s="305"/>
      <c r="L50" s="305"/>
      <c r="M50" s="305"/>
      <c r="N50" s="305"/>
      <c r="O50" s="305"/>
      <c r="P50" s="305"/>
      <c r="Q50" s="305"/>
      <c r="R50" s="305"/>
      <c r="S50" s="305"/>
      <c r="T50" s="305"/>
      <c r="U50" s="305"/>
      <c r="V50" s="305"/>
      <c r="W50" s="305"/>
      <c r="X50" s="305"/>
      <c r="Y50" s="305"/>
      <c r="Z50" s="305"/>
      <c r="AA50" s="305"/>
      <c r="AB50" s="305"/>
      <c r="AC50" s="305"/>
      <c r="AD50" s="305"/>
      <c r="AE50" s="306"/>
      <c r="AF50" s="297">
        <f>AG49-AF49</f>
        <v>119</v>
      </c>
      <c r="AG50" s="298"/>
      <c r="AH50" s="60"/>
    </row>
    <row r="51" spans="1:34" x14ac:dyDescent="0.25">
      <c r="Z51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36" activePane="bottomLeft" state="frozen"/>
      <selection activeCell="A4" sqref="A4"/>
      <selection pane="bottomLeft" activeCell="B53" sqref="B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9" t="s">
        <v>0</v>
      </c>
      <c r="B1" s="289"/>
      <c r="C1" s="289"/>
      <c r="D1" s="289"/>
      <c r="E1" s="289"/>
      <c r="F1" s="289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13" t="s">
        <v>2</v>
      </c>
      <c r="B2" s="313"/>
      <c r="C2" s="313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4" t="s">
        <v>58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</row>
    <row r="4" spans="1:34" x14ac:dyDescent="0.25">
      <c r="A4" s="314" t="s">
        <v>179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</row>
    <row r="5" spans="1:34" x14ac:dyDescent="0.25">
      <c r="A5" s="314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228"/>
      <c r="AG5" s="228"/>
      <c r="AH5" s="228"/>
    </row>
    <row r="6" spans="1:34" x14ac:dyDescent="0.25">
      <c r="A6" s="292" t="s">
        <v>4</v>
      </c>
      <c r="B6" s="315" t="s">
        <v>5</v>
      </c>
      <c r="C6" s="316" t="s">
        <v>6</v>
      </c>
      <c r="D6" s="317" t="s">
        <v>7</v>
      </c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8"/>
      <c r="X6" s="318"/>
      <c r="Y6" s="318"/>
      <c r="Z6" s="318"/>
      <c r="AA6" s="318"/>
      <c r="AB6" s="318"/>
      <c r="AC6" s="318"/>
      <c r="AD6" s="318"/>
      <c r="AE6" s="318"/>
      <c r="AF6" s="318"/>
      <c r="AG6" s="319"/>
      <c r="AH6" s="292" t="s">
        <v>8</v>
      </c>
    </row>
    <row r="7" spans="1:34" x14ac:dyDescent="0.25">
      <c r="A7" s="292"/>
      <c r="B7" s="315"/>
      <c r="C7" s="316"/>
      <c r="D7" s="320" t="s">
        <v>9</v>
      </c>
      <c r="E7" s="320"/>
      <c r="F7" s="292" t="s">
        <v>10</v>
      </c>
      <c r="G7" s="292"/>
      <c r="H7" s="321" t="s">
        <v>11</v>
      </c>
      <c r="I7" s="321"/>
      <c r="J7" s="292" t="s">
        <v>12</v>
      </c>
      <c r="K7" s="292"/>
      <c r="L7" s="296" t="s">
        <v>13</v>
      </c>
      <c r="M7" s="296"/>
      <c r="N7" s="292" t="s">
        <v>14</v>
      </c>
      <c r="O7" s="292"/>
      <c r="P7" s="291" t="s">
        <v>15</v>
      </c>
      <c r="Q7" s="291"/>
      <c r="R7" s="292" t="s">
        <v>16</v>
      </c>
      <c r="S7" s="292"/>
      <c r="T7" s="324" t="s">
        <v>17</v>
      </c>
      <c r="U7" s="324"/>
      <c r="V7" s="292" t="s">
        <v>18</v>
      </c>
      <c r="W7" s="292"/>
      <c r="X7" s="311" t="s">
        <v>19</v>
      </c>
      <c r="Y7" s="311"/>
      <c r="Z7" s="292" t="s">
        <v>20</v>
      </c>
      <c r="AA7" s="292"/>
      <c r="AB7" s="290" t="s">
        <v>21</v>
      </c>
      <c r="AC7" s="290"/>
      <c r="AD7" s="292" t="s">
        <v>22</v>
      </c>
      <c r="AE7" s="292"/>
      <c r="AF7" s="294" t="s">
        <v>24</v>
      </c>
      <c r="AG7" s="294" t="s">
        <v>23</v>
      </c>
      <c r="AH7" s="292"/>
    </row>
    <row r="8" spans="1:34" x14ac:dyDescent="0.25">
      <c r="A8" s="292"/>
      <c r="B8" s="315"/>
      <c r="C8" s="316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295"/>
      <c r="AG8" s="295"/>
      <c r="AH8" s="292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>
        <v>44032</v>
      </c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308"/>
      <c r="C59" s="309"/>
      <c r="D59" s="310">
        <f>SUM(D9:D57)-SUM(E9:E57)</f>
        <v>3</v>
      </c>
      <c r="E59" s="310"/>
      <c r="F59" s="323">
        <f>SUM(F9:F57)-SUM(G9:G57)</f>
        <v>11</v>
      </c>
      <c r="G59" s="323"/>
      <c r="H59" s="310">
        <f>SUM(H9:H57)-SUM(I9:I57)</f>
        <v>0</v>
      </c>
      <c r="I59" s="310"/>
      <c r="J59" s="323">
        <f>SUM(J9:J57)-SUM(K9:K57)</f>
        <v>35</v>
      </c>
      <c r="K59" s="323"/>
      <c r="L59" s="310">
        <f>SUM(L9:L57)-SUM(M9:M57)</f>
        <v>0</v>
      </c>
      <c r="M59" s="310"/>
      <c r="N59" s="323">
        <f>SUM(N9:N57)-SUM(O9:O57)</f>
        <v>31</v>
      </c>
      <c r="O59" s="323"/>
      <c r="P59" s="310">
        <f>SUM(P9:P57)-SUM(Q9:Q57)</f>
        <v>0</v>
      </c>
      <c r="Q59" s="310"/>
      <c r="R59" s="323">
        <f>SUM(R9:R57)-SUM(S9:S57)</f>
        <v>19</v>
      </c>
      <c r="S59" s="323"/>
      <c r="T59" s="310">
        <f>SUM(T9:T57)-SUM(U9:U57)</f>
        <v>0</v>
      </c>
      <c r="U59" s="310"/>
      <c r="V59" s="323">
        <f>SUM(V9:V57)-SUM(W9:W57)</f>
        <v>15</v>
      </c>
      <c r="W59" s="323"/>
      <c r="X59" s="310">
        <f>SUM(X9:X57)-SUM(Y9:Y57)</f>
        <v>29</v>
      </c>
      <c r="Y59" s="310"/>
      <c r="Z59" s="323">
        <f>SUM(Z9:Z57)-SUM(AA9:AA57)</f>
        <v>21</v>
      </c>
      <c r="AA59" s="323"/>
      <c r="AB59" s="325">
        <f>SUM(AB9:AB57)-SUM(AC9:AC57)</f>
        <v>15</v>
      </c>
      <c r="AC59" s="326"/>
      <c r="AD59" s="323">
        <f>SUM(AD9:AD57)-SUM(AE9:AE57)</f>
        <v>0</v>
      </c>
      <c r="AE59" s="323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304" t="s">
        <v>25</v>
      </c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05"/>
      <c r="P60" s="305"/>
      <c r="Q60" s="305"/>
      <c r="R60" s="305"/>
      <c r="S60" s="305"/>
      <c r="T60" s="305"/>
      <c r="U60" s="305"/>
      <c r="V60" s="305"/>
      <c r="W60" s="305"/>
      <c r="X60" s="305"/>
      <c r="Y60" s="305"/>
      <c r="Z60" s="305"/>
      <c r="AA60" s="305"/>
      <c r="AB60" s="305"/>
      <c r="AC60" s="305"/>
      <c r="AD60" s="305"/>
      <c r="AE60" s="306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304" t="s">
        <v>26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  <c r="Y61" s="305"/>
      <c r="Z61" s="305"/>
      <c r="AA61" s="305"/>
      <c r="AB61" s="305"/>
      <c r="AC61" s="305"/>
      <c r="AD61" s="305"/>
      <c r="AE61" s="306"/>
      <c r="AF61" s="297">
        <f>AG60-AF60</f>
        <v>151</v>
      </c>
      <c r="AG61" s="298"/>
      <c r="AH61" s="60"/>
    </row>
    <row r="62" spans="1:36" x14ac:dyDescent="0.25">
      <c r="D62" s="327"/>
      <c r="E62" s="327"/>
      <c r="F62" s="328"/>
      <c r="G62" s="328"/>
      <c r="H62" s="328"/>
      <c r="I62" s="328"/>
      <c r="J62" s="328"/>
      <c r="K62" s="328"/>
      <c r="L62" s="328"/>
      <c r="M62" s="328"/>
      <c r="N62" s="329"/>
      <c r="O62" s="329"/>
      <c r="P62" s="328"/>
      <c r="Q62" s="328"/>
      <c r="R62" s="327"/>
      <c r="S62" s="327"/>
      <c r="T62" s="327"/>
      <c r="U62" s="327"/>
      <c r="V62" s="327"/>
      <c r="W62" s="327"/>
      <c r="X62" s="327"/>
      <c r="Y62" s="327"/>
      <c r="Z62" s="327"/>
      <c r="AA62" s="327"/>
      <c r="AB62" s="327"/>
      <c r="AC62" s="327"/>
      <c r="AD62" s="327"/>
      <c r="AE62" s="327"/>
    </row>
  </sheetData>
  <mergeCells count="58"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  <mergeCell ref="D62:E62"/>
    <mergeCell ref="F62:G62"/>
    <mergeCell ref="H62:I62"/>
    <mergeCell ref="J62:K62"/>
    <mergeCell ref="L62:M62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tabSelected="1" workbookViewId="0">
      <pane ySplit="8" topLeftCell="A45" activePane="bottomLeft" state="frozen"/>
      <selection pane="bottomLeft" activeCell="G61" sqref="G61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9" t="s">
        <v>0</v>
      </c>
      <c r="B1" s="289"/>
      <c r="C1" s="289"/>
      <c r="D1" s="289"/>
      <c r="E1" s="289"/>
      <c r="F1" s="289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13" t="s">
        <v>2</v>
      </c>
      <c r="B2" s="313"/>
      <c r="C2" s="313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4" t="s">
        <v>58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</row>
    <row r="4" spans="1:34" x14ac:dyDescent="0.25">
      <c r="A4" s="314" t="s">
        <v>221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</row>
    <row r="5" spans="1:34" x14ac:dyDescent="0.25">
      <c r="A5" s="314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262"/>
      <c r="AG5" s="262"/>
      <c r="AH5" s="262"/>
    </row>
    <row r="6" spans="1:34" x14ac:dyDescent="0.25">
      <c r="A6" s="292" t="s">
        <v>4</v>
      </c>
      <c r="B6" s="315" t="s">
        <v>5</v>
      </c>
      <c r="C6" s="316" t="s">
        <v>6</v>
      </c>
      <c r="D6" s="317" t="s">
        <v>7</v>
      </c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8"/>
      <c r="X6" s="318"/>
      <c r="Y6" s="318"/>
      <c r="Z6" s="318"/>
      <c r="AA6" s="318"/>
      <c r="AB6" s="318"/>
      <c r="AC6" s="318"/>
      <c r="AD6" s="318"/>
      <c r="AE6" s="318"/>
      <c r="AF6" s="318"/>
      <c r="AG6" s="319"/>
      <c r="AH6" s="292" t="s">
        <v>8</v>
      </c>
    </row>
    <row r="7" spans="1:34" x14ac:dyDescent="0.25">
      <c r="A7" s="292"/>
      <c r="B7" s="315"/>
      <c r="C7" s="316"/>
      <c r="D7" s="320" t="s">
        <v>9</v>
      </c>
      <c r="E7" s="320"/>
      <c r="F7" s="292" t="s">
        <v>10</v>
      </c>
      <c r="G7" s="292"/>
      <c r="H7" s="321" t="s">
        <v>11</v>
      </c>
      <c r="I7" s="321"/>
      <c r="J7" s="292" t="s">
        <v>12</v>
      </c>
      <c r="K7" s="292"/>
      <c r="L7" s="296" t="s">
        <v>13</v>
      </c>
      <c r="M7" s="296"/>
      <c r="N7" s="292" t="s">
        <v>14</v>
      </c>
      <c r="O7" s="292"/>
      <c r="P7" s="291" t="s">
        <v>15</v>
      </c>
      <c r="Q7" s="291"/>
      <c r="R7" s="292" t="s">
        <v>16</v>
      </c>
      <c r="S7" s="292"/>
      <c r="T7" s="324" t="s">
        <v>17</v>
      </c>
      <c r="U7" s="324"/>
      <c r="V7" s="292" t="s">
        <v>18</v>
      </c>
      <c r="W7" s="292"/>
      <c r="X7" s="311" t="s">
        <v>19</v>
      </c>
      <c r="Y7" s="311"/>
      <c r="Z7" s="292" t="s">
        <v>20</v>
      </c>
      <c r="AA7" s="292"/>
      <c r="AB7" s="290" t="s">
        <v>21</v>
      </c>
      <c r="AC7" s="290"/>
      <c r="AD7" s="317" t="s">
        <v>22</v>
      </c>
      <c r="AE7" s="319"/>
      <c r="AF7" s="294" t="s">
        <v>24</v>
      </c>
      <c r="AG7" s="294" t="s">
        <v>23</v>
      </c>
      <c r="AH7" s="292"/>
    </row>
    <row r="8" spans="1:34" x14ac:dyDescent="0.25">
      <c r="A8" s="292"/>
      <c r="B8" s="315"/>
      <c r="C8" s="316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295"/>
      <c r="AG8" s="295"/>
      <c r="AH8" s="292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28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 t="shared" ref="AF9:AF37" si="0">E9+G9+I9+K9+M9+O9+Q9+S9+U9+W9+Y9+AA9+AC9+AE9</f>
        <v>0</v>
      </c>
      <c r="AG9" s="82">
        <f t="shared" ref="AG9:AG37" si="1">D9+F9+H9+J9+L9+N9+P9+R9+T9+V9+X9+Z9+AB9+AD9</f>
        <v>178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 t="shared" si="0"/>
        <v>7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7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>
        <v>44046</v>
      </c>
      <c r="C13" s="215" t="s">
        <v>232</v>
      </c>
      <c r="D13" s="29"/>
      <c r="E13" s="29"/>
      <c r="F13" s="213">
        <v>1</v>
      </c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24</v>
      </c>
      <c r="AH14" s="213"/>
    </row>
    <row r="15" spans="1:34" s="3" customFormat="1" ht="14.25" customHeight="1" x14ac:dyDescent="0.25">
      <c r="A15" s="209"/>
      <c r="B15" s="214">
        <v>44047</v>
      </c>
      <c r="C15" s="215" t="s">
        <v>224</v>
      </c>
      <c r="D15" s="29"/>
      <c r="E15" s="29"/>
      <c r="F15" s="213"/>
      <c r="G15" s="213"/>
      <c r="H15" s="30"/>
      <c r="I15" s="30"/>
      <c r="J15" s="213"/>
      <c r="K15" s="213">
        <v>4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4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44048</v>
      </c>
      <c r="C16" s="211" t="s">
        <v>225</v>
      </c>
      <c r="D16" s="37"/>
      <c r="E16" s="37"/>
      <c r="F16" s="212"/>
      <c r="G16" s="212">
        <v>3</v>
      </c>
      <c r="H16" s="38"/>
      <c r="I16" s="38"/>
      <c r="J16" s="212"/>
      <c r="K16" s="212">
        <v>3</v>
      </c>
      <c r="L16" s="39"/>
      <c r="M16" s="39"/>
      <c r="N16" s="212"/>
      <c r="O16" s="212">
        <v>3</v>
      </c>
      <c r="P16" s="40"/>
      <c r="Q16" s="40"/>
      <c r="R16" s="212"/>
      <c r="S16" s="212">
        <v>3</v>
      </c>
      <c r="T16" s="222"/>
      <c r="U16" s="222"/>
      <c r="V16" s="212"/>
      <c r="W16" s="212">
        <v>3</v>
      </c>
      <c r="X16" s="41"/>
      <c r="Y16" s="41"/>
      <c r="Z16" s="212"/>
      <c r="AA16" s="212">
        <v>3</v>
      </c>
      <c r="AB16" s="42"/>
      <c r="AC16" s="42">
        <v>3</v>
      </c>
      <c r="AD16" s="212"/>
      <c r="AE16" s="212"/>
      <c r="AF16" s="209">
        <f t="shared" si="0"/>
        <v>21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44053</v>
      </c>
      <c r="C17" s="211" t="s">
        <v>129</v>
      </c>
      <c r="D17" s="37"/>
      <c r="E17" s="37"/>
      <c r="F17" s="212"/>
      <c r="G17" s="212">
        <v>1</v>
      </c>
      <c r="H17" s="38"/>
      <c r="I17" s="38"/>
      <c r="J17" s="212"/>
      <c r="K17" s="212">
        <v>1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2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44055</v>
      </c>
      <c r="C18" s="211" t="s">
        <v>226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>
        <v>12</v>
      </c>
      <c r="T18" s="222"/>
      <c r="U18" s="222"/>
      <c r="V18" s="212"/>
      <c r="W18" s="212"/>
      <c r="X18" s="41"/>
      <c r="Y18" s="41">
        <v>12</v>
      </c>
      <c r="Z18" s="212"/>
      <c r="AA18" s="212"/>
      <c r="AB18" s="42"/>
      <c r="AC18" s="42"/>
      <c r="AD18" s="212"/>
      <c r="AE18" s="212"/>
      <c r="AF18" s="209">
        <f t="shared" si="0"/>
        <v>24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44055</v>
      </c>
      <c r="C19" s="211" t="s">
        <v>227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2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44056</v>
      </c>
      <c r="C20" s="211" t="s">
        <v>226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>
        <v>6</v>
      </c>
      <c r="Z20" s="212"/>
      <c r="AA20" s="212"/>
      <c r="AB20" s="42"/>
      <c r="AC20" s="42">
        <v>2</v>
      </c>
      <c r="AD20" s="212"/>
      <c r="AE20" s="212"/>
      <c r="AF20" s="209">
        <f t="shared" si="0"/>
        <v>8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44056</v>
      </c>
      <c r="C21" s="211" t="s">
        <v>228</v>
      </c>
      <c r="D21" s="37"/>
      <c r="E21" s="37"/>
      <c r="F21" s="212"/>
      <c r="G21" s="212">
        <v>3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5</v>
      </c>
      <c r="AG21" s="209">
        <f t="shared" si="1"/>
        <v>0</v>
      </c>
      <c r="AH21" s="213"/>
    </row>
    <row r="22" spans="1:34" s="3" customFormat="1" x14ac:dyDescent="0.25">
      <c r="A22" s="216"/>
      <c r="B22" s="210">
        <v>44056</v>
      </c>
      <c r="C22" s="211" t="s">
        <v>142</v>
      </c>
      <c r="D22" s="37">
        <v>24</v>
      </c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24</v>
      </c>
      <c r="AH22" s="213"/>
    </row>
    <row r="23" spans="1:34" s="3" customFormat="1" x14ac:dyDescent="0.25">
      <c r="A23" s="216"/>
      <c r="B23" s="210">
        <v>44056</v>
      </c>
      <c r="C23" s="211" t="s">
        <v>236</v>
      </c>
      <c r="D23" s="37"/>
      <c r="E23" s="37"/>
      <c r="F23" s="212"/>
      <c r="G23" s="212"/>
      <c r="H23" s="38"/>
      <c r="I23" s="38"/>
      <c r="J23" s="212">
        <v>12</v>
      </c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>
        <v>44057</v>
      </c>
      <c r="C24" s="211" t="s">
        <v>229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>
        <v>1</v>
      </c>
      <c r="AD24" s="212"/>
      <c r="AE24" s="212"/>
      <c r="AF24" s="209">
        <f t="shared" si="0"/>
        <v>1</v>
      </c>
      <c r="AG24" s="209">
        <f t="shared" si="1"/>
        <v>0</v>
      </c>
      <c r="AH24" s="213"/>
    </row>
    <row r="25" spans="1:34" s="3" customFormat="1" x14ac:dyDescent="0.25">
      <c r="A25" s="216"/>
      <c r="B25" s="285">
        <v>44058</v>
      </c>
      <c r="C25" s="286" t="s">
        <v>230</v>
      </c>
      <c r="D25" s="287"/>
      <c r="E25" s="287"/>
      <c r="F25" s="287"/>
      <c r="G25" s="287">
        <v>1</v>
      </c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>
        <v>1</v>
      </c>
      <c r="T25" s="287"/>
      <c r="U25" s="287"/>
      <c r="V25" s="287"/>
      <c r="W25" s="287"/>
      <c r="X25" s="287"/>
      <c r="Y25" s="287">
        <v>3</v>
      </c>
      <c r="Z25" s="287"/>
      <c r="AA25" s="287"/>
      <c r="AB25" s="287"/>
      <c r="AC25" s="287"/>
      <c r="AD25" s="287"/>
      <c r="AE25" s="287"/>
      <c r="AF25" s="288">
        <f t="shared" si="0"/>
        <v>5</v>
      </c>
      <c r="AG25" s="209">
        <f t="shared" si="1"/>
        <v>0</v>
      </c>
      <c r="AH25" s="213"/>
    </row>
    <row r="26" spans="1:34" x14ac:dyDescent="0.25">
      <c r="A26" s="20"/>
      <c r="B26" s="285">
        <v>44058</v>
      </c>
      <c r="C26" s="286" t="s">
        <v>231</v>
      </c>
      <c r="D26" s="287"/>
      <c r="E26" s="287"/>
      <c r="F26" s="287"/>
      <c r="G26" s="287"/>
      <c r="H26" s="287"/>
      <c r="I26" s="287"/>
      <c r="J26" s="287"/>
      <c r="K26" s="287">
        <v>5</v>
      </c>
      <c r="L26" s="287"/>
      <c r="M26" s="287"/>
      <c r="N26" s="287"/>
      <c r="O26" s="287">
        <v>2</v>
      </c>
      <c r="P26" s="287"/>
      <c r="Q26" s="287"/>
      <c r="R26" s="287"/>
      <c r="S26" s="287">
        <v>3</v>
      </c>
      <c r="T26" s="287"/>
      <c r="U26" s="287"/>
      <c r="V26" s="287"/>
      <c r="W26" s="287">
        <v>3</v>
      </c>
      <c r="X26" s="287"/>
      <c r="Y26" s="287"/>
      <c r="Z26" s="287"/>
      <c r="AA26" s="287"/>
      <c r="AB26" s="287"/>
      <c r="AC26" s="287"/>
      <c r="AD26" s="287"/>
      <c r="AE26" s="287"/>
      <c r="AF26" s="288">
        <f t="shared" si="0"/>
        <v>13</v>
      </c>
      <c r="AG26" s="20">
        <f t="shared" si="1"/>
        <v>0</v>
      </c>
      <c r="AH26" s="21"/>
    </row>
    <row r="27" spans="1:34" x14ac:dyDescent="0.25">
      <c r="A27" s="72"/>
      <c r="B27" s="35">
        <v>44061</v>
      </c>
      <c r="C27" s="93" t="s">
        <v>139</v>
      </c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>
        <v>12</v>
      </c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12</v>
      </c>
      <c r="AG27" s="20">
        <f t="shared" si="1"/>
        <v>0</v>
      </c>
      <c r="AH27" s="21"/>
    </row>
    <row r="28" spans="1:34" x14ac:dyDescent="0.25">
      <c r="A28" s="20"/>
      <c r="B28" s="35">
        <v>44061</v>
      </c>
      <c r="C28" s="93" t="s">
        <v>233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>
        <v>5</v>
      </c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5</v>
      </c>
      <c r="AG28" s="20">
        <f t="shared" si="1"/>
        <v>0</v>
      </c>
      <c r="AH28" s="21"/>
    </row>
    <row r="29" spans="1:34" x14ac:dyDescent="0.25">
      <c r="A29" s="72"/>
      <c r="B29" s="35">
        <v>44063</v>
      </c>
      <c r="C29" s="93" t="s">
        <v>234</v>
      </c>
      <c r="D29" s="37"/>
      <c r="E29" s="37">
        <v>5</v>
      </c>
      <c r="F29" s="36"/>
      <c r="G29" s="36">
        <v>10</v>
      </c>
      <c r="H29" s="38"/>
      <c r="I29" s="38"/>
      <c r="J29" s="36"/>
      <c r="K29" s="36">
        <v>5</v>
      </c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>
        <v>5</v>
      </c>
      <c r="AB29" s="42"/>
      <c r="AC29" s="42"/>
      <c r="AD29" s="36"/>
      <c r="AE29" s="36"/>
      <c r="AF29" s="20">
        <f t="shared" si="0"/>
        <v>25</v>
      </c>
      <c r="AG29" s="20">
        <f t="shared" si="1"/>
        <v>0</v>
      </c>
      <c r="AH29" s="21"/>
    </row>
    <row r="30" spans="1:34" x14ac:dyDescent="0.25">
      <c r="A30" s="20"/>
      <c r="B30" s="35">
        <v>44061</v>
      </c>
      <c r="C30" s="254" t="s">
        <v>235</v>
      </c>
      <c r="D30" s="37"/>
      <c r="E30" s="37"/>
      <c r="F30" s="36"/>
      <c r="G30" s="36"/>
      <c r="H30" s="38"/>
      <c r="I30" s="38"/>
      <c r="J30" s="36"/>
      <c r="K30" s="36">
        <v>12</v>
      </c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12</v>
      </c>
      <c r="AG30" s="20">
        <f t="shared" si="1"/>
        <v>0</v>
      </c>
      <c r="AH30" s="21"/>
    </row>
    <row r="31" spans="1:34" x14ac:dyDescent="0.25">
      <c r="A31" s="20"/>
      <c r="B31" s="35">
        <v>44063</v>
      </c>
      <c r="C31" s="254" t="s">
        <v>235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>
        <v>12</v>
      </c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12</v>
      </c>
      <c r="AG31" s="20">
        <f t="shared" si="1"/>
        <v>0</v>
      </c>
      <c r="AH31" s="21"/>
    </row>
    <row r="32" spans="1:34" x14ac:dyDescent="0.25">
      <c r="A32" s="72"/>
      <c r="B32" s="35">
        <v>44068</v>
      </c>
      <c r="C32" s="93" t="s">
        <v>238</v>
      </c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>
        <v>24</v>
      </c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24</v>
      </c>
      <c r="AH32" s="21"/>
    </row>
    <row r="33" spans="1:34" x14ac:dyDescent="0.25">
      <c r="A33" s="20"/>
      <c r="B33" s="35">
        <v>44068</v>
      </c>
      <c r="C33" s="93" t="s">
        <v>239</v>
      </c>
      <c r="D33" s="37"/>
      <c r="E33" s="37">
        <v>12</v>
      </c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>
        <v>12</v>
      </c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>
        <v>9</v>
      </c>
      <c r="AD33" s="36"/>
      <c r="AE33" s="36"/>
      <c r="AF33" s="20">
        <f t="shared" si="0"/>
        <v>43</v>
      </c>
      <c r="AG33" s="20">
        <f t="shared" si="1"/>
        <v>0</v>
      </c>
      <c r="AH33" s="21"/>
    </row>
    <row r="34" spans="1:34" x14ac:dyDescent="0.25">
      <c r="A34" s="72"/>
      <c r="B34" s="35">
        <v>44069</v>
      </c>
      <c r="C34" s="93" t="s">
        <v>238</v>
      </c>
      <c r="D34" s="37"/>
      <c r="E34" s="37"/>
      <c r="F34" s="36">
        <v>12</v>
      </c>
      <c r="G34" s="36"/>
      <c r="H34" s="38"/>
      <c r="I34" s="38"/>
      <c r="J34" s="36">
        <v>12</v>
      </c>
      <c r="K34" s="36"/>
      <c r="L34" s="39"/>
      <c r="M34" s="39"/>
      <c r="N34" s="36"/>
      <c r="O34" s="36"/>
      <c r="P34" s="40"/>
      <c r="Q34" s="40"/>
      <c r="R34" s="36">
        <v>12</v>
      </c>
      <c r="S34" s="36"/>
      <c r="T34" s="222"/>
      <c r="U34" s="222"/>
      <c r="V34" s="36"/>
      <c r="W34" s="36"/>
      <c r="X34" s="41">
        <v>12</v>
      </c>
      <c r="Y34" s="41"/>
      <c r="Z34" s="36">
        <v>12</v>
      </c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60</v>
      </c>
      <c r="AH34" s="21"/>
    </row>
    <row r="35" spans="1:34" x14ac:dyDescent="0.25">
      <c r="A35" s="20"/>
      <c r="B35" s="35">
        <v>44070</v>
      </c>
      <c r="C35" s="93" t="s">
        <v>240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>
        <v>5</v>
      </c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7</v>
      </c>
      <c r="AC35" s="42"/>
      <c r="AD35" s="36"/>
      <c r="AE35" s="36"/>
      <c r="AF35" s="20">
        <f t="shared" si="0"/>
        <v>0</v>
      </c>
      <c r="AG35" s="20">
        <f t="shared" si="1"/>
        <v>12</v>
      </c>
      <c r="AH35" s="21"/>
    </row>
    <row r="36" spans="1:34" x14ac:dyDescent="0.25">
      <c r="A36" s="72"/>
      <c r="B36" s="35">
        <v>44070</v>
      </c>
      <c r="C36" s="93" t="s">
        <v>241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>
        <v>6</v>
      </c>
      <c r="T36" s="222"/>
      <c r="U36" s="222"/>
      <c r="V36" s="36"/>
      <c r="W36" s="36"/>
      <c r="X36" s="41"/>
      <c r="Y36" s="41"/>
      <c r="Z36" s="36"/>
      <c r="AA36" s="36">
        <v>6</v>
      </c>
      <c r="AB36" s="42"/>
      <c r="AC36" s="42"/>
      <c r="AD36" s="36"/>
      <c r="AE36" s="36"/>
      <c r="AF36" s="20">
        <f t="shared" si="0"/>
        <v>12</v>
      </c>
      <c r="AG36" s="20">
        <f t="shared" si="1"/>
        <v>0</v>
      </c>
      <c r="AH36" s="21"/>
    </row>
    <row r="37" spans="1:34" x14ac:dyDescent="0.25">
      <c r="A37" s="20"/>
      <c r="B37" s="35">
        <v>44071</v>
      </c>
      <c r="C37" s="93" t="s">
        <v>242</v>
      </c>
      <c r="D37" s="37"/>
      <c r="E37" s="37">
        <v>1</v>
      </c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1</v>
      </c>
      <c r="AG37" s="20">
        <f t="shared" si="1"/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ref="AF39:AF45" si="2">E39+G39+I39+K39+M39+O39+Q39+S39+U39+W39+Y39+AA39+AC39+AE39</f>
        <v>0</v>
      </c>
      <c r="AG39" s="20">
        <f t="shared" ref="AG39:AG45" si="3">D39+F39+H39+J39+L39+N39+P39+R39+T39+V39+X39+Z39+AB39+AD39</f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20"/>
      <c r="B42" s="35"/>
      <c r="C42" s="93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22"/>
      <c r="U42" s="222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2"/>
        <v>0</v>
      </c>
      <c r="AG42" s="20">
        <f t="shared" si="3"/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21"/>
    </row>
    <row r="44" spans="1:34" x14ac:dyDescent="0.25">
      <c r="A44" s="20"/>
      <c r="B44" s="28"/>
      <c r="C44" s="92"/>
      <c r="D44" s="29"/>
      <c r="E44" s="29"/>
      <c r="F44" s="21"/>
      <c r="G44" s="21"/>
      <c r="H44" s="30"/>
      <c r="I44" s="30"/>
      <c r="J44" s="21"/>
      <c r="K44" s="21"/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2"/>
        <v>0</v>
      </c>
      <c r="AG44" s="20">
        <f t="shared" si="3"/>
        <v>0</v>
      </c>
      <c r="AH44" s="21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2"/>
        <v>0</v>
      </c>
      <c r="AG45" s="20">
        <f t="shared" si="3"/>
        <v>0</v>
      </c>
      <c r="AH45" s="36"/>
    </row>
    <row r="46" spans="1:34" x14ac:dyDescent="0.25">
      <c r="A46" s="20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0</v>
      </c>
      <c r="AG47" s="20">
        <f>D47+F47+H47+J47+L47+N47+P47+R47+T47+V47+X47+Z47+AB47+AD47</f>
        <v>0</v>
      </c>
      <c r="AH47" s="36"/>
    </row>
    <row r="48" spans="1:34" hidden="1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hidden="1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hidden="1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hidden="1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hidden="1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hidden="1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hidden="1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hidden="1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hidden="1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hidden="1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hidden="1" x14ac:dyDescent="0.25">
      <c r="A58" s="72"/>
      <c r="B58" s="35"/>
      <c r="C58" s="93"/>
      <c r="D58" s="37"/>
      <c r="E58" s="37"/>
      <c r="F58" s="36"/>
      <c r="G58" s="36"/>
      <c r="H58" s="38"/>
      <c r="I58" s="38"/>
      <c r="J58" s="36"/>
      <c r="K58" s="36"/>
      <c r="L58" s="39"/>
      <c r="M58" s="39"/>
      <c r="N58" s="36"/>
      <c r="O58" s="36"/>
      <c r="P58" s="40"/>
      <c r="Q58" s="40"/>
      <c r="R58" s="36"/>
      <c r="S58" s="36"/>
      <c r="T58" s="222"/>
      <c r="U58" s="222"/>
      <c r="V58" s="36"/>
      <c r="W58" s="36"/>
      <c r="X58" s="41"/>
      <c r="Y58" s="41"/>
      <c r="Z58" s="36"/>
      <c r="AA58" s="36"/>
      <c r="AB58" s="42"/>
      <c r="AC58" s="42"/>
      <c r="AD58" s="36"/>
      <c r="AE58" s="36"/>
      <c r="AF58" s="20"/>
      <c r="AG58" s="20"/>
      <c r="AH58" s="36"/>
    </row>
    <row r="59" spans="1:34" x14ac:dyDescent="0.25">
      <c r="A59" s="72"/>
      <c r="B59" s="35"/>
      <c r="C59" s="93"/>
      <c r="D59" s="37"/>
      <c r="E59" s="37"/>
      <c r="F59" s="36"/>
      <c r="G59" s="36"/>
      <c r="H59" s="38"/>
      <c r="I59" s="38"/>
      <c r="J59" s="36"/>
      <c r="K59" s="36"/>
      <c r="L59" s="39"/>
      <c r="M59" s="39"/>
      <c r="N59" s="36"/>
      <c r="O59" s="36"/>
      <c r="P59" s="40"/>
      <c r="Q59" s="40"/>
      <c r="R59" s="36"/>
      <c r="S59" s="36"/>
      <c r="T59" s="222"/>
      <c r="U59" s="222"/>
      <c r="V59" s="36"/>
      <c r="W59" s="36"/>
      <c r="X59" s="41"/>
      <c r="Y59" s="41"/>
      <c r="Z59" s="36"/>
      <c r="AA59" s="36"/>
      <c r="AB59" s="42"/>
      <c r="AC59" s="42"/>
      <c r="AD59" s="36"/>
      <c r="AE59" s="36"/>
      <c r="AF59" s="20"/>
      <c r="AG59" s="20"/>
      <c r="AH59" s="36"/>
    </row>
    <row r="60" spans="1:34" x14ac:dyDescent="0.25">
      <c r="A60" s="20"/>
      <c r="B60" s="44"/>
      <c r="C60" s="94"/>
      <c r="D60" s="46"/>
      <c r="E60" s="46"/>
      <c r="F60" s="45"/>
      <c r="G60" s="45"/>
      <c r="H60" s="47"/>
      <c r="I60" s="47"/>
      <c r="J60" s="45"/>
      <c r="K60" s="45"/>
      <c r="L60" s="48"/>
      <c r="M60" s="48"/>
      <c r="N60" s="45"/>
      <c r="O60" s="45"/>
      <c r="P60" s="49"/>
      <c r="Q60" s="49"/>
      <c r="R60" s="45"/>
      <c r="S60" s="45"/>
      <c r="T60" s="225"/>
      <c r="U60" s="225"/>
      <c r="V60" s="45"/>
      <c r="W60" s="45"/>
      <c r="X60" s="50"/>
      <c r="Y60" s="50"/>
      <c r="Z60" s="45"/>
      <c r="AA60" s="45"/>
      <c r="AB60" s="51"/>
      <c r="AC60" s="51"/>
      <c r="AD60" s="45"/>
      <c r="AE60" s="45"/>
      <c r="AF60" s="20">
        <f>E60+G60+I60+K60+M60+O60+Q60+S60+U60+W60+Y60+AA60+AC60+AE60</f>
        <v>0</v>
      </c>
      <c r="AG60" s="20">
        <f>D60+F60+H60+J60+L60+N60+P60+R60+T60+V60+X60+Z60+AB60+AD60</f>
        <v>0</v>
      </c>
      <c r="AH60" s="45"/>
    </row>
    <row r="61" spans="1:34" s="56" customFormat="1" x14ac:dyDescent="0.25">
      <c r="A61" s="52"/>
      <c r="B61" s="53"/>
      <c r="C61" s="95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5"/>
      <c r="AH61" s="54"/>
    </row>
    <row r="62" spans="1:34" ht="14.45" customHeight="1" x14ac:dyDescent="0.25">
      <c r="A62" s="57"/>
      <c r="B62" s="308"/>
      <c r="C62" s="309"/>
      <c r="D62" s="310">
        <f>SUM(D9:D60)-SUM(E9:E60)</f>
        <v>9</v>
      </c>
      <c r="E62" s="310"/>
      <c r="F62" s="323">
        <f>SUM(F9:F60)-SUM(G9:G60)</f>
        <v>17</v>
      </c>
      <c r="G62" s="323"/>
      <c r="H62" s="310">
        <f>SUM(H9:H60)-SUM(I9:I60)</f>
        <v>0</v>
      </c>
      <c r="I62" s="310"/>
      <c r="J62" s="323">
        <f>SUM(J9:J60)-SUM(K9:K60)</f>
        <v>26</v>
      </c>
      <c r="K62" s="323"/>
      <c r="L62" s="310">
        <f>SUM(L9:L60)-SUM(M9:M60)</f>
        <v>0</v>
      </c>
      <c r="M62" s="310"/>
      <c r="N62" s="323">
        <f>SUM(N9:N60)-SUM(O9:O60)</f>
        <v>2</v>
      </c>
      <c r="O62" s="323"/>
      <c r="P62" s="310">
        <f>SUM(P9:P60)-SUM(Q9:Q60)</f>
        <v>17</v>
      </c>
      <c r="Q62" s="310"/>
      <c r="R62" s="323">
        <f>SUM(R9:R60)-SUM(S9:S60)</f>
        <v>6</v>
      </c>
      <c r="S62" s="323"/>
      <c r="T62" s="310">
        <f>SUM(T9:T60)-SUM(U9:U60)</f>
        <v>0</v>
      </c>
      <c r="U62" s="310"/>
      <c r="V62" s="323">
        <f>SUM(V9:V60)-SUM(W9:W60)</f>
        <v>8</v>
      </c>
      <c r="W62" s="323"/>
      <c r="X62" s="310">
        <f>SUM(X9:X60)-SUM(Y9:Y60)</f>
        <v>12</v>
      </c>
      <c r="Y62" s="310"/>
      <c r="Z62" s="323">
        <f>SUM(Z9:Z60)-SUM(AA9:AA60)</f>
        <v>8</v>
      </c>
      <c r="AA62" s="323"/>
      <c r="AB62" s="325">
        <f>SUM(AB9:AB60)-SUM(AC9:AC60)</f>
        <v>7</v>
      </c>
      <c r="AC62" s="326"/>
      <c r="AD62" s="330">
        <f>SUM(AD9:AD60)-SUM(AE9:AE60)</f>
        <v>0</v>
      </c>
      <c r="AE62" s="331"/>
      <c r="AF62" s="43">
        <f>SUM(AF9:AF60)</f>
        <v>223</v>
      </c>
      <c r="AG62" s="208">
        <f>D62+F62+H62+J62+L62+N62+P62+R62+T62+V62+X62+Z62+AB62+AD62</f>
        <v>112</v>
      </c>
      <c r="AH62" s="58"/>
    </row>
    <row r="63" spans="1:34" s="61" customFormat="1" x14ac:dyDescent="0.25">
      <c r="A63" s="304" t="s">
        <v>25</v>
      </c>
      <c r="B63" s="305"/>
      <c r="C63" s="305"/>
      <c r="D63" s="305"/>
      <c r="E63" s="305"/>
      <c r="F63" s="305"/>
      <c r="G63" s="305"/>
      <c r="H63" s="305"/>
      <c r="I63" s="305"/>
      <c r="J63" s="305"/>
      <c r="K63" s="305"/>
      <c r="L63" s="305"/>
      <c r="M63" s="305"/>
      <c r="N63" s="305"/>
      <c r="O63" s="305"/>
      <c r="P63" s="305"/>
      <c r="Q63" s="305"/>
      <c r="R63" s="305"/>
      <c r="S63" s="305"/>
      <c r="T63" s="305"/>
      <c r="U63" s="305"/>
      <c r="V63" s="305"/>
      <c r="W63" s="305"/>
      <c r="X63" s="305"/>
      <c r="Y63" s="305"/>
      <c r="Z63" s="305"/>
      <c r="AA63" s="305"/>
      <c r="AB63" s="305"/>
      <c r="AC63" s="305"/>
      <c r="AD63" s="305"/>
      <c r="AE63" s="306"/>
      <c r="AF63" s="59">
        <f>SUM(AF9:AF60)</f>
        <v>223</v>
      </c>
      <c r="AG63" s="59">
        <f>SUM(AG9:AG60)</f>
        <v>323</v>
      </c>
      <c r="AH63" s="60"/>
    </row>
    <row r="64" spans="1:34" x14ac:dyDescent="0.25">
      <c r="A64" s="304" t="s">
        <v>26</v>
      </c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5"/>
      <c r="P64" s="305"/>
      <c r="Q64" s="305"/>
      <c r="R64" s="305"/>
      <c r="S64" s="305"/>
      <c r="T64" s="305"/>
      <c r="U64" s="305"/>
      <c r="V64" s="305"/>
      <c r="W64" s="305"/>
      <c r="X64" s="305"/>
      <c r="Y64" s="305"/>
      <c r="Z64" s="305"/>
      <c r="AA64" s="305"/>
      <c r="AB64" s="305"/>
      <c r="AC64" s="305"/>
      <c r="AD64" s="305"/>
      <c r="AE64" s="306"/>
      <c r="AF64" s="297">
        <f>AG63-AF63</f>
        <v>100</v>
      </c>
      <c r="AG64" s="298"/>
      <c r="AH64" s="60"/>
    </row>
    <row r="65" spans="4:31" x14ac:dyDescent="0.25">
      <c r="D65" s="327"/>
      <c r="E65" s="327"/>
      <c r="F65" s="328"/>
      <c r="G65" s="328"/>
      <c r="H65" s="328"/>
      <c r="I65" s="328"/>
      <c r="J65" s="328"/>
      <c r="K65" s="328"/>
      <c r="L65" s="328"/>
      <c r="M65" s="328"/>
      <c r="N65" s="329"/>
      <c r="O65" s="329"/>
      <c r="P65" s="328"/>
      <c r="Q65" s="328"/>
      <c r="R65" s="327"/>
      <c r="S65" s="327"/>
      <c r="T65" s="327"/>
      <c r="U65" s="327"/>
      <c r="V65" s="327"/>
      <c r="W65" s="327"/>
      <c r="X65" s="327"/>
      <c r="Y65" s="327"/>
      <c r="Z65" s="327"/>
      <c r="AA65" s="327"/>
      <c r="AB65" s="327"/>
      <c r="AC65" s="327"/>
      <c r="AD65" s="327"/>
      <c r="AE65" s="327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62:C62"/>
    <mergeCell ref="D62:E62"/>
    <mergeCell ref="F62:G62"/>
    <mergeCell ref="H62:I62"/>
    <mergeCell ref="J62:K62"/>
    <mergeCell ref="L62:M62"/>
    <mergeCell ref="P7:Q7"/>
    <mergeCell ref="R7:S7"/>
    <mergeCell ref="T7:U7"/>
    <mergeCell ref="V7:W7"/>
    <mergeCell ref="X7:Y7"/>
    <mergeCell ref="Z7:AA7"/>
    <mergeCell ref="AF64:AG64"/>
    <mergeCell ref="N62:O62"/>
    <mergeCell ref="P62:Q62"/>
    <mergeCell ref="R62:S62"/>
    <mergeCell ref="T62:U62"/>
    <mergeCell ref="V62:W62"/>
    <mergeCell ref="X62:Y62"/>
    <mergeCell ref="AB62:AC62"/>
    <mergeCell ref="AD62:AE62"/>
    <mergeCell ref="A63:AE63"/>
    <mergeCell ref="A64:AE64"/>
    <mergeCell ref="D65:E65"/>
    <mergeCell ref="F65:G65"/>
    <mergeCell ref="H65:I65"/>
    <mergeCell ref="J65:K65"/>
    <mergeCell ref="L65:M65"/>
    <mergeCell ref="N65:O65"/>
    <mergeCell ref="Z62:AA62"/>
    <mergeCell ref="AB65:AC65"/>
    <mergeCell ref="AD65:AE65"/>
    <mergeCell ref="P65:Q65"/>
    <mergeCell ref="R65:S65"/>
    <mergeCell ref="T65:U65"/>
    <mergeCell ref="V65:W65"/>
    <mergeCell ref="X65:Y65"/>
    <mergeCell ref="Z65:AA65"/>
  </mergeCells>
  <pageMargins left="0.28999999999999998" right="0.26" top="0.75" bottom="0.75" header="0.3" footer="0.3"/>
  <pageSetup orientation="landscape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5" workbookViewId="0">
      <selection activeCell="N11" sqref="N11"/>
    </sheetView>
  </sheetViews>
  <sheetFormatPr defaultColWidth="9.140625" defaultRowHeight="15" x14ac:dyDescent="0.25"/>
  <cols>
    <col min="1" max="1" width="10.28515625" style="281" customWidth="1"/>
    <col min="2" max="2" width="18.5703125" style="27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268" t="s">
        <v>0</v>
      </c>
      <c r="B1" s="268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269" t="s">
        <v>2</v>
      </c>
      <c r="B2" s="269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58" t="s">
        <v>53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91"/>
      <c r="O3" s="91"/>
      <c r="P3" s="91"/>
    </row>
    <row r="4" spans="1:16" s="63" customFormat="1" ht="15.75" customHeight="1" x14ac:dyDescent="0.25">
      <c r="A4" s="358" t="s">
        <v>167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91"/>
      <c r="O4" s="91"/>
      <c r="P4" s="91"/>
    </row>
    <row r="5" spans="1:16" s="63" customFormat="1" x14ac:dyDescent="0.25">
      <c r="A5" s="358"/>
      <c r="B5" s="358"/>
      <c r="C5" s="358"/>
      <c r="D5" s="358"/>
      <c r="E5" s="358"/>
      <c r="F5" s="358"/>
      <c r="G5" s="358"/>
      <c r="H5" s="359"/>
      <c r="I5" s="359"/>
      <c r="J5" s="67"/>
      <c r="K5" s="67"/>
      <c r="L5" s="67"/>
      <c r="M5" s="68"/>
    </row>
    <row r="6" spans="1:16" s="277" customFormat="1" ht="12.75" customHeight="1" x14ac:dyDescent="0.25">
      <c r="A6" s="360" t="s">
        <v>37</v>
      </c>
      <c r="B6" s="267" t="s">
        <v>38</v>
      </c>
      <c r="C6" s="362" t="s">
        <v>39</v>
      </c>
      <c r="D6" s="362"/>
      <c r="E6" s="362"/>
      <c r="F6" s="362"/>
      <c r="G6" s="362"/>
      <c r="H6" s="362"/>
      <c r="I6" s="362"/>
      <c r="J6" s="365" t="s">
        <v>52</v>
      </c>
      <c r="K6" s="365"/>
      <c r="L6" s="365"/>
      <c r="M6" s="366" t="s">
        <v>8</v>
      </c>
    </row>
    <row r="7" spans="1:16" s="277" customFormat="1" ht="12.75" x14ac:dyDescent="0.25">
      <c r="A7" s="361"/>
      <c r="B7" s="363" t="s">
        <v>40</v>
      </c>
      <c r="C7" s="363" t="s">
        <v>41</v>
      </c>
      <c r="D7" s="363" t="s">
        <v>42</v>
      </c>
      <c r="E7" s="332" t="s">
        <v>43</v>
      </c>
      <c r="F7" s="332" t="s">
        <v>44</v>
      </c>
      <c r="G7" s="368" t="s">
        <v>45</v>
      </c>
      <c r="H7" s="368"/>
      <c r="I7" s="332" t="s">
        <v>46</v>
      </c>
      <c r="J7" s="332" t="s">
        <v>47</v>
      </c>
      <c r="K7" s="332" t="s">
        <v>48</v>
      </c>
      <c r="L7" s="332" t="s">
        <v>49</v>
      </c>
      <c r="M7" s="367"/>
    </row>
    <row r="8" spans="1:16" s="277" customFormat="1" ht="12.75" x14ac:dyDescent="0.25">
      <c r="A8" s="361"/>
      <c r="B8" s="364"/>
      <c r="C8" s="364"/>
      <c r="D8" s="364"/>
      <c r="E8" s="333"/>
      <c r="F8" s="333"/>
      <c r="G8" s="266" t="s">
        <v>51</v>
      </c>
      <c r="H8" s="70" t="s">
        <v>50</v>
      </c>
      <c r="I8" s="333"/>
      <c r="J8" s="333"/>
      <c r="K8" s="333"/>
      <c r="L8" s="333"/>
      <c r="M8" s="367"/>
    </row>
    <row r="9" spans="1:16" x14ac:dyDescent="0.25">
      <c r="A9" s="278">
        <v>43957</v>
      </c>
      <c r="B9" s="270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34">
        <v>43958</v>
      </c>
      <c r="B10" s="336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35"/>
      <c r="B11" s="337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34">
        <v>43958</v>
      </c>
      <c r="B12" s="336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>
        <v>175000</v>
      </c>
      <c r="H12" s="74"/>
      <c r="I12" s="73">
        <f>F12-G12</f>
        <v>290000</v>
      </c>
      <c r="J12" s="102">
        <f>I12</f>
        <v>290000</v>
      </c>
      <c r="K12" s="102"/>
      <c r="L12" s="102"/>
      <c r="M12" s="72"/>
    </row>
    <row r="13" spans="1:16" x14ac:dyDescent="0.25">
      <c r="A13" s="335"/>
      <c r="B13" s="337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278">
        <v>43958</v>
      </c>
      <c r="B14" s="270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34">
        <v>43958</v>
      </c>
      <c r="B15" s="336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51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41" t="s">
        <v>128</v>
      </c>
    </row>
    <row r="16" spans="1:16" x14ac:dyDescent="0.25">
      <c r="A16" s="354"/>
      <c r="B16" s="350"/>
      <c r="C16" s="82" t="s">
        <v>20</v>
      </c>
      <c r="D16" s="82">
        <v>1</v>
      </c>
      <c r="E16" s="83">
        <v>455000</v>
      </c>
      <c r="F16" s="83">
        <f>D16*E16</f>
        <v>455000</v>
      </c>
      <c r="G16" s="352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42"/>
    </row>
    <row r="17" spans="1:13" x14ac:dyDescent="0.25">
      <c r="A17" s="354"/>
      <c r="B17" s="350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52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42"/>
    </row>
    <row r="18" spans="1:13" x14ac:dyDescent="0.25">
      <c r="A18" s="335"/>
      <c r="B18" s="337"/>
      <c r="C18" s="81" t="s">
        <v>21</v>
      </c>
      <c r="D18" s="81">
        <v>1</v>
      </c>
      <c r="E18" s="110">
        <v>550000</v>
      </c>
      <c r="F18" s="110">
        <f>E18*D18</f>
        <v>550000</v>
      </c>
      <c r="G18" s="353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43"/>
    </row>
    <row r="19" spans="1:13" x14ac:dyDescent="0.25">
      <c r="A19" s="334">
        <v>43958</v>
      </c>
      <c r="B19" s="336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45" t="s">
        <v>127</v>
      </c>
    </row>
    <row r="20" spans="1:13" x14ac:dyDescent="0.25">
      <c r="A20" s="354"/>
      <c r="B20" s="350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46"/>
    </row>
    <row r="21" spans="1:13" x14ac:dyDescent="0.25">
      <c r="A21" s="335"/>
      <c r="B21" s="337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47"/>
    </row>
    <row r="22" spans="1:13" x14ac:dyDescent="0.25">
      <c r="A22" s="278">
        <v>43958</v>
      </c>
      <c r="B22" s="270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278">
        <v>43959</v>
      </c>
      <c r="B23" s="270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34">
        <v>43962</v>
      </c>
      <c r="B24" s="27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48" t="s">
        <v>191</v>
      </c>
    </row>
    <row r="25" spans="1:13" x14ac:dyDescent="0.25">
      <c r="A25" s="335"/>
      <c r="B25" s="27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49"/>
    </row>
    <row r="26" spans="1:13" x14ac:dyDescent="0.25">
      <c r="A26" s="278">
        <v>43964</v>
      </c>
      <c r="B26" s="270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278">
        <v>43988</v>
      </c>
      <c r="B27" s="270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278">
        <v>44009</v>
      </c>
      <c r="B28" s="270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278">
        <v>44013</v>
      </c>
      <c r="B29" s="270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278">
        <v>44018</v>
      </c>
      <c r="B30" s="270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278">
        <v>44020</v>
      </c>
      <c r="B31" s="270" t="s">
        <v>64</v>
      </c>
      <c r="C31" s="98" t="s">
        <v>9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282">
        <v>44071</v>
      </c>
      <c r="B32" s="283" t="s">
        <v>64</v>
      </c>
      <c r="C32" s="130" t="s">
        <v>9</v>
      </c>
      <c r="D32" s="130">
        <v>1</v>
      </c>
      <c r="E32" s="97">
        <v>225000</v>
      </c>
      <c r="F32" s="97">
        <f>E32*D32</f>
        <v>225000</v>
      </c>
      <c r="G32" s="97"/>
      <c r="H32" s="284"/>
      <c r="I32" s="97">
        <f t="shared" si="0"/>
        <v>225000</v>
      </c>
      <c r="J32" s="97">
        <f>I32</f>
        <v>225000</v>
      </c>
      <c r="K32" s="97"/>
      <c r="L32" s="97"/>
      <c r="M32" s="98" t="s">
        <v>191</v>
      </c>
    </row>
    <row r="33" spans="1:13" x14ac:dyDescent="0.25">
      <c r="A33" s="279"/>
      <c r="B33" s="273"/>
      <c r="C33" s="82"/>
      <c r="D33" s="82"/>
      <c r="E33" s="83"/>
      <c r="F33" s="83">
        <f>E33*D33</f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279"/>
      <c r="B34" s="27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279"/>
      <c r="B35" s="27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57"/>
    </row>
    <row r="36" spans="1:13" x14ac:dyDescent="0.25">
      <c r="A36" s="279"/>
      <c r="B36" s="27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57"/>
    </row>
    <row r="37" spans="1:13" x14ac:dyDescent="0.25">
      <c r="A37" s="279"/>
      <c r="B37" s="27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57"/>
    </row>
    <row r="38" spans="1:13" x14ac:dyDescent="0.25">
      <c r="A38" s="279"/>
      <c r="B38" s="27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57"/>
    </row>
    <row r="39" spans="1:13" x14ac:dyDescent="0.25">
      <c r="A39" s="279"/>
      <c r="B39" s="27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57"/>
    </row>
    <row r="40" spans="1:13" x14ac:dyDescent="0.25">
      <c r="A40" s="279"/>
      <c r="B40" s="27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57"/>
    </row>
    <row r="41" spans="1:13" x14ac:dyDescent="0.25">
      <c r="A41" s="279"/>
      <c r="B41" s="27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279"/>
      <c r="B42" s="27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279"/>
      <c r="B43" s="27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57"/>
    </row>
    <row r="44" spans="1:13" x14ac:dyDescent="0.25">
      <c r="A44" s="279"/>
      <c r="B44" s="27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57"/>
    </row>
    <row r="45" spans="1:13" x14ac:dyDescent="0.25">
      <c r="A45" s="279"/>
      <c r="B45" s="27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57"/>
    </row>
    <row r="46" spans="1:13" x14ac:dyDescent="0.25">
      <c r="A46" s="279"/>
      <c r="B46" s="27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279"/>
      <c r="B47" s="27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279"/>
      <c r="B48" s="27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279"/>
      <c r="B49" s="27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279"/>
      <c r="B50" s="27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279"/>
      <c r="B51" s="27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279"/>
      <c r="B52" s="27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279"/>
      <c r="B53" s="27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279"/>
      <c r="B54" s="27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279"/>
      <c r="B55" s="27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279"/>
      <c r="B56" s="27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279"/>
      <c r="B57" s="27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279"/>
      <c r="B58" s="27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279"/>
      <c r="B59" s="27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279"/>
      <c r="B60" s="27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279"/>
      <c r="B61" s="27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279"/>
      <c r="B62" s="27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279"/>
      <c r="B63" s="27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279"/>
      <c r="B64" s="27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279"/>
      <c r="B65" s="27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279"/>
      <c r="B66" s="27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279"/>
      <c r="B67" s="27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279"/>
      <c r="B68" s="27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279"/>
      <c r="B69" s="27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279"/>
      <c r="B70" s="27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280"/>
      <c r="B71" s="27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55" t="s">
        <v>68</v>
      </c>
      <c r="B72" s="356"/>
      <c r="C72" s="356"/>
      <c r="D72" s="237">
        <f>SUM(D9:D71)</f>
        <v>40</v>
      </c>
      <c r="E72" s="237"/>
      <c r="F72" s="238">
        <f>SUM(F9:F71)</f>
        <v>17940000</v>
      </c>
      <c r="G72" s="239"/>
      <c r="H72" s="238"/>
      <c r="I72" s="240">
        <f>SUM(I9:I71)</f>
        <v>9009250</v>
      </c>
      <c r="J72" s="241">
        <f>SUM(J9:J71)</f>
        <v>7729250</v>
      </c>
      <c r="K72" s="241">
        <f>SUM(K10:K23)</f>
        <v>990000</v>
      </c>
      <c r="L72" s="241"/>
      <c r="M72" s="242"/>
      <c r="N72" s="338"/>
    </row>
    <row r="73" spans="1:14" s="243" customFormat="1" ht="12" x14ac:dyDescent="0.2">
      <c r="A73" s="339" t="s">
        <v>72</v>
      </c>
      <c r="B73" s="340"/>
      <c r="C73" s="340"/>
      <c r="D73" s="244"/>
      <c r="E73" s="244"/>
      <c r="F73" s="245">
        <f>F72</f>
        <v>17940000</v>
      </c>
      <c r="G73" s="246"/>
      <c r="H73" s="245"/>
      <c r="I73" s="247"/>
      <c r="J73" s="246"/>
      <c r="K73" s="246"/>
      <c r="L73" s="246"/>
      <c r="M73" s="242"/>
      <c r="N73" s="338"/>
    </row>
    <row r="74" spans="1:14" s="243" customFormat="1" ht="12" x14ac:dyDescent="0.2">
      <c r="A74" s="339" t="s">
        <v>114</v>
      </c>
      <c r="B74" s="340"/>
      <c r="C74" s="344"/>
      <c r="D74" s="244"/>
      <c r="E74" s="244"/>
      <c r="F74" s="245">
        <f>I72</f>
        <v>9009250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39" t="s">
        <v>69</v>
      </c>
      <c r="B75" s="340"/>
      <c r="C75" s="340"/>
      <c r="D75" s="244"/>
      <c r="E75" s="244"/>
      <c r="F75" s="249">
        <f>J72</f>
        <v>7729250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39" t="s">
        <v>70</v>
      </c>
      <c r="B76" s="340"/>
      <c r="C76" s="340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39" t="s">
        <v>71</v>
      </c>
      <c r="B77" s="340"/>
      <c r="C77" s="340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274"/>
      <c r="B79" s="27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274"/>
      <c r="B80" s="27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275"/>
      <c r="B83" s="275"/>
      <c r="C83" s="88"/>
      <c r="D83" s="88"/>
    </row>
  </sheetData>
  <mergeCells count="40"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  <mergeCell ref="L7:L8"/>
    <mergeCell ref="G7:H7"/>
    <mergeCell ref="A77:C77"/>
    <mergeCell ref="A72:C72"/>
    <mergeCell ref="M39:M40"/>
    <mergeCell ref="M43:M45"/>
    <mergeCell ref="M35:M38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B15:B18"/>
    <mergeCell ref="G15:G18"/>
    <mergeCell ref="A19:A21"/>
    <mergeCell ref="B19:B21"/>
    <mergeCell ref="A15:A18"/>
    <mergeCell ref="I7:I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70" t="s">
        <v>0</v>
      </c>
      <c r="B1" s="370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71" t="s">
        <v>73</v>
      </c>
      <c r="B4" s="371"/>
      <c r="C4" s="371"/>
      <c r="D4" s="371"/>
      <c r="E4" s="371"/>
      <c r="F4" s="371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72"/>
      <c r="B5" s="372"/>
      <c r="C5" s="372"/>
      <c r="D5" s="372"/>
      <c r="E5" s="372"/>
      <c r="F5" s="372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73" t="s">
        <v>74</v>
      </c>
      <c r="B7" s="374" t="s">
        <v>75</v>
      </c>
      <c r="C7" s="375" t="s">
        <v>76</v>
      </c>
      <c r="D7" s="376"/>
      <c r="E7" s="377" t="s">
        <v>8</v>
      </c>
      <c r="F7" s="374" t="s">
        <v>77</v>
      </c>
    </row>
    <row r="8" spans="1:16" s="131" customFormat="1" ht="15.75" x14ac:dyDescent="0.25">
      <c r="A8" s="373"/>
      <c r="B8" s="374"/>
      <c r="C8" s="132" t="s">
        <v>78</v>
      </c>
      <c r="D8" s="132" t="s">
        <v>79</v>
      </c>
      <c r="E8" s="377"/>
      <c r="F8" s="374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69" t="s">
        <v>111</v>
      </c>
      <c r="B69" s="369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KHO T5</vt:lpstr>
      <vt:lpstr>KHO T6</vt:lpstr>
      <vt:lpstr>KHO T7</vt:lpstr>
      <vt:lpstr>KHO T8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2020-09-03T07:42:11Z</dcterms:modified>
</cp:coreProperties>
</file>