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6" sheetId="1" r:id="rId1"/>
    <sheet name="T7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G32" i="2" l="1"/>
  <c r="AG33" i="2"/>
  <c r="AG34" i="2"/>
  <c r="AG35" i="2"/>
  <c r="AG36" i="2"/>
  <c r="AF32" i="2"/>
  <c r="AF33" i="2"/>
  <c r="AF34" i="2"/>
  <c r="AF35" i="2"/>
  <c r="AF36" i="2"/>
  <c r="AG27" i="2"/>
  <c r="AF27" i="2"/>
  <c r="K26" i="2"/>
  <c r="Z25" i="2" l="1"/>
  <c r="AB25" i="2" l="1"/>
  <c r="V25" i="2"/>
  <c r="R25" i="2"/>
  <c r="N25" i="2"/>
  <c r="J25" i="2"/>
  <c r="AG12" i="2" l="1"/>
  <c r="AF12" i="2"/>
  <c r="H37" i="1" l="1"/>
  <c r="L37" i="1"/>
  <c r="P37" i="1"/>
  <c r="T37" i="1"/>
  <c r="T36" i="2" l="1"/>
  <c r="T37" i="2" s="1"/>
  <c r="P36" i="2"/>
  <c r="P37" i="2" s="1"/>
  <c r="L36" i="2"/>
  <c r="L37" i="2" s="1"/>
  <c r="H36" i="2"/>
  <c r="H37" i="2" s="1"/>
  <c r="D36" i="2"/>
  <c r="Z36" i="2"/>
  <c r="Z37" i="2" s="1"/>
  <c r="V36" i="2"/>
  <c r="V37" i="2" s="1"/>
  <c r="R36" i="2"/>
  <c r="R37" i="2" s="1"/>
  <c r="N36" i="2"/>
  <c r="N37" i="2" s="1"/>
  <c r="J36" i="2"/>
  <c r="J37" i="2" s="1"/>
  <c r="AG31" i="2"/>
  <c r="AF31" i="2"/>
  <c r="AG30" i="2"/>
  <c r="AF30" i="2"/>
  <c r="AG29" i="2"/>
  <c r="AF29" i="2"/>
  <c r="AG28" i="2"/>
  <c r="AF28" i="2"/>
  <c r="AG26" i="2"/>
  <c r="AF26" i="2"/>
  <c r="AG25" i="2"/>
  <c r="AF25" i="2"/>
  <c r="AG24" i="2"/>
  <c r="AF24" i="2"/>
  <c r="AG23" i="2"/>
  <c r="AF23" i="2"/>
  <c r="F36" i="2"/>
  <c r="F37" i="2" s="1"/>
  <c r="AG22" i="2"/>
  <c r="AF22" i="2"/>
  <c r="AG21" i="2"/>
  <c r="AF21" i="2"/>
  <c r="AG20" i="2"/>
  <c r="AF20" i="2"/>
  <c r="AG19" i="2"/>
  <c r="AF19" i="2"/>
  <c r="AG17" i="2"/>
  <c r="AF17" i="2"/>
  <c r="AG16" i="2"/>
  <c r="AF16" i="2"/>
  <c r="AG15" i="2"/>
  <c r="AF15" i="2"/>
  <c r="AG14" i="2"/>
  <c r="AF14" i="2"/>
  <c r="AG13" i="2"/>
  <c r="AF13" i="2"/>
  <c r="AG11" i="2"/>
  <c r="AF11" i="2"/>
  <c r="AG10" i="2"/>
  <c r="AF10" i="2"/>
  <c r="AF9" i="2"/>
  <c r="AD36" i="2"/>
  <c r="AB36" i="2"/>
  <c r="AB37" i="2" s="1"/>
  <c r="X36" i="2"/>
  <c r="X37" i="2" s="1"/>
  <c r="AG9" i="2"/>
  <c r="AG38" i="2" l="1"/>
  <c r="AF38" i="2"/>
  <c r="D37" i="2"/>
  <c r="AF39" i="2" l="1"/>
  <c r="S32" i="1" l="1"/>
  <c r="G32" i="1"/>
  <c r="Z35" i="1"/>
  <c r="Z37" i="1" s="1"/>
  <c r="V35" i="1"/>
  <c r="V37" i="1" s="1"/>
  <c r="R35" i="1"/>
  <c r="R37" i="1" s="1"/>
  <c r="N35" i="1"/>
  <c r="N37" i="1" s="1"/>
  <c r="J35" i="1"/>
  <c r="J37" i="1" s="1"/>
  <c r="F35" i="1"/>
  <c r="AC32" i="1" l="1"/>
  <c r="G26" i="1" l="1"/>
  <c r="AG26" i="1"/>
  <c r="AF26" i="1"/>
  <c r="F25" i="1" l="1"/>
  <c r="F37" i="1" s="1"/>
  <c r="X9" i="1" l="1"/>
  <c r="X37" i="1" s="1"/>
  <c r="AD9" i="1" l="1"/>
  <c r="AD37" i="1" s="1"/>
  <c r="D9" i="1"/>
  <c r="D37" i="1" s="1"/>
  <c r="AB9" i="1"/>
  <c r="AB37" i="1" s="1"/>
  <c r="AG11" i="1" l="1"/>
  <c r="AG12" i="1"/>
  <c r="AG13" i="1"/>
  <c r="AG14" i="1"/>
  <c r="AG15" i="1"/>
  <c r="AG16" i="1"/>
  <c r="AG19" i="1"/>
  <c r="AG20" i="1"/>
  <c r="AG21" i="1"/>
  <c r="AG24" i="1"/>
  <c r="AG25" i="1"/>
  <c r="AG27" i="1"/>
  <c r="AG28" i="1"/>
  <c r="AG29" i="1"/>
  <c r="AG30" i="1"/>
  <c r="AG31" i="1"/>
  <c r="AG32" i="1"/>
  <c r="AG33" i="1"/>
  <c r="AG34" i="1"/>
  <c r="AG35" i="1"/>
  <c r="AF11" i="1"/>
  <c r="AF12" i="1"/>
  <c r="AF13" i="1"/>
  <c r="AF14" i="1"/>
  <c r="AF15" i="1"/>
  <c r="AF16" i="1"/>
  <c r="AF19" i="1"/>
  <c r="AF20" i="1"/>
  <c r="AF21" i="1"/>
  <c r="AF24" i="1"/>
  <c r="AF25" i="1"/>
  <c r="AF27" i="1"/>
  <c r="AF28" i="1"/>
  <c r="AF29" i="1"/>
  <c r="AF30" i="1"/>
  <c r="AF31" i="1"/>
  <c r="AF32" i="1"/>
  <c r="AF33" i="1"/>
  <c r="AF34" i="1"/>
  <c r="AF35" i="1"/>
  <c r="F38" i="1" l="1"/>
  <c r="X38" i="1"/>
  <c r="Z38" i="1"/>
  <c r="R38" i="1" l="1"/>
  <c r="AF37" i="1" l="1"/>
  <c r="AB38" i="1"/>
  <c r="V38" i="1"/>
  <c r="T38" i="1"/>
  <c r="P38" i="1"/>
  <c r="N38" i="1"/>
  <c r="L38" i="1"/>
  <c r="J38" i="1"/>
  <c r="H38" i="1"/>
  <c r="AG10" i="1"/>
  <c r="AF10" i="1"/>
  <c r="AG9" i="1"/>
  <c r="AF9" i="1"/>
  <c r="AG39" i="1" l="1"/>
  <c r="D38" i="1"/>
  <c r="AG37" i="1"/>
  <c r="AF39" i="1"/>
  <c r="AF40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<sst xmlns="http://schemas.openxmlformats.org/spreadsheetml/2006/main" count="174" uniqueCount="75">
  <si>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</si>
  <si>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</si>
  <si>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</si>
  <si>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</si>
  <si>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</si>
  <si>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</si>
  <si>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</si>
  <si>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</si>
  <si>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</si>
  <si>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</si>
  <si>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</si>
  <si>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</si>
  <si>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</si>
  <si>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</si>
  <si>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</si>
  <si>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</si>
  <si>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</si>
  <si>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</si>
  <si>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</si>
  <si>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</si>
  <si>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</si>
  <si>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</si>
  <si>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</si>
  <si>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</si>
  <si>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</si>
  <si>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</si>
  <si>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</si>
  <si>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</si>
  <si>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</si>
  <si>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</si>
  <si>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</si>
  <si>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</si>
  <si>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</si>
  <si>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</si>
  <si>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</si>
  <si>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</si>
  <si>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</si>
  <si>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</si>
  <si>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</si>
  <si>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</si>
  <si>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</si>
  <si>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</si>
  <si>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</si>
  <si>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</si>
  <si>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</si>
  <si>
    <t>kho-&gt; An Khánh</t>
  </si>
  <si>
    <t>Nhập hàng</t>
  </si>
  <si>
    <t>Xuất demo Anh Lâm</t>
  </si>
  <si>
    <t>hoàng Nanomilk</t>
  </si>
  <si>
    <t xml:space="preserve">Thanh hà </t>
  </si>
  <si>
    <t>Dđại Lý Thanh hóa</t>
  </si>
  <si>
    <t>Chị Phương Yên Châu</t>
  </si>
  <si>
    <t>10 bộ cốc</t>
  </si>
  <si>
    <t>Tâm nanomilk</t>
  </si>
  <si>
    <t>Kín -&gt; An Khánh</t>
  </si>
  <si>
    <t>Tồn</t>
  </si>
  <si>
    <t xml:space="preserve">Kho -&gt; An Khánh </t>
  </si>
  <si>
    <t>Tháng 7</t>
  </si>
  <si>
    <t>Nhập từ thanh hà</t>
  </si>
  <si>
    <t>Anh Lâm Demo</t>
  </si>
  <si>
    <t>Bông Bống</t>
  </si>
  <si>
    <t>Huệ điện Biên</t>
  </si>
  <si>
    <t>Thủy vy</t>
  </si>
  <si>
    <t>hải vui</t>
  </si>
  <si>
    <t>Hải vui trả hàng</t>
  </si>
  <si>
    <t>Anh Minh gia lâm</t>
  </si>
  <si>
    <t>Xuất hàng đl duy nhất</t>
  </si>
  <si>
    <t>xuất an khánh</t>
  </si>
  <si>
    <t xml:space="preserve">Nhập hàng </t>
  </si>
  <si>
    <t>Sài gòn</t>
  </si>
  <si>
    <t>Anh Sơn</t>
  </si>
  <si>
    <t>Duy nhất</t>
  </si>
  <si>
    <t>Chị Huệ</t>
  </si>
  <si>
    <t>Nhập từ thủy vy</t>
  </si>
  <si>
    <t>Thủy vy trả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</si>
</sst>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10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pane xSplit="2" ySplit="8" topLeftCell="C36" activePane="bottomRight" state="frozen"/>
      <selection pane="topRight" activeCell="C1" sqref="C1"/>
      <selection pane="bottomLeft" activeCell="A9" sqref="A9"/>
      <selection pane="bottomRight" activeCell="AD18" sqref="AD18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64" t="s">
        <v>0</v>
      </c>
      <c r="B1" s="64"/>
      <c r="C1" s="64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65" t="s">
        <v>2</v>
      </c>
      <c r="B2" s="65"/>
      <c r="C2" s="65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66" t="s">
        <v>39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</row>
    <row r="4" spans="1:34" x14ac:dyDescent="0.25">
      <c r="A4" s="66" t="s">
        <v>38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</row>
    <row r="5" spans="1:34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11"/>
      <c r="AG5" s="11"/>
      <c r="AH5" s="11"/>
    </row>
    <row r="6" spans="1:34" x14ac:dyDescent="0.25">
      <c r="A6" s="63" t="s">
        <v>4</v>
      </c>
      <c r="B6" s="67" t="s">
        <v>5</v>
      </c>
      <c r="C6" s="63" t="s">
        <v>6</v>
      </c>
      <c r="D6" s="68" t="s">
        <v>7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70"/>
      <c r="AH6" s="63" t="s">
        <v>8</v>
      </c>
    </row>
    <row r="7" spans="1:34" x14ac:dyDescent="0.25">
      <c r="A7" s="63"/>
      <c r="B7" s="67"/>
      <c r="C7" s="63"/>
      <c r="D7" s="71" t="s">
        <v>9</v>
      </c>
      <c r="E7" s="71"/>
      <c r="F7" s="63" t="s">
        <v>10</v>
      </c>
      <c r="G7" s="63"/>
      <c r="H7" s="72" t="s">
        <v>11</v>
      </c>
      <c r="I7" s="72"/>
      <c r="J7" s="63" t="s">
        <v>12</v>
      </c>
      <c r="K7" s="63"/>
      <c r="L7" s="73" t="s">
        <v>13</v>
      </c>
      <c r="M7" s="73"/>
      <c r="N7" s="63" t="s">
        <v>14</v>
      </c>
      <c r="O7" s="63"/>
      <c r="P7" s="78" t="s">
        <v>15</v>
      </c>
      <c r="Q7" s="78"/>
      <c r="R7" s="63" t="s">
        <v>16</v>
      </c>
      <c r="S7" s="63"/>
      <c r="T7" s="79" t="s">
        <v>17</v>
      </c>
      <c r="U7" s="79"/>
      <c r="V7" s="63" t="s">
        <v>18</v>
      </c>
      <c r="W7" s="63"/>
      <c r="X7" s="80" t="s">
        <v>19</v>
      </c>
      <c r="Y7" s="80"/>
      <c r="Z7" s="63" t="s">
        <v>20</v>
      </c>
      <c r="AA7" s="63"/>
      <c r="AB7" s="74" t="s">
        <v>21</v>
      </c>
      <c r="AC7" s="74"/>
      <c r="AD7" s="63" t="s">
        <v>22</v>
      </c>
      <c r="AE7" s="63"/>
      <c r="AF7" s="75" t="s">
        <v>23</v>
      </c>
      <c r="AG7" s="75" t="s">
        <v>24</v>
      </c>
      <c r="AH7" s="63"/>
    </row>
    <row r="8" spans="1:34" x14ac:dyDescent="0.25">
      <c r="A8" s="63"/>
      <c r="B8" s="67"/>
      <c r="C8" s="63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76"/>
      <c r="AG8" s="76"/>
      <c r="AH8" s="63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7" si="0">E10+G10+I10+K10+M10+O10+Q10+S10+U10+W10+Y10+AA10+AC10+AE10</f>
        <v>0</v>
      </c>
      <c r="AG10" s="20">
        <f t="shared" ref="AG10:AG3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43998</v>
      </c>
      <c r="C17" s="31" t="s">
        <v>32</v>
      </c>
      <c r="D17" s="32">
        <v>24</v>
      </c>
      <c r="E17" s="32"/>
      <c r="F17" s="31"/>
      <c r="G17" s="31"/>
      <c r="H17" s="33"/>
      <c r="I17" s="33"/>
      <c r="J17" s="31">
        <v>12</v>
      </c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>
        <v>1</v>
      </c>
      <c r="W17" s="31"/>
      <c r="X17" s="37"/>
      <c r="Y17" s="37"/>
      <c r="Z17" s="31"/>
      <c r="AA17" s="31"/>
      <c r="AB17" s="38">
        <v>5</v>
      </c>
      <c r="AC17" s="38"/>
      <c r="AD17" s="31"/>
      <c r="AE17" s="31"/>
      <c r="AF17" s="20"/>
      <c r="AG17" s="20"/>
      <c r="AH17" s="31"/>
    </row>
    <row r="18" spans="1:34" x14ac:dyDescent="0.25">
      <c r="A18" s="29"/>
      <c r="B18" s="30">
        <v>43998</v>
      </c>
      <c r="C18" s="31" t="s">
        <v>60</v>
      </c>
      <c r="D18" s="32"/>
      <c r="E18" s="32">
        <v>24</v>
      </c>
      <c r="F18" s="31"/>
      <c r="G18" s="31"/>
      <c r="H18" s="33"/>
      <c r="I18" s="33"/>
      <c r="J18" s="31"/>
      <c r="K18" s="31">
        <v>12</v>
      </c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>
        <v>1</v>
      </c>
      <c r="X18" s="37"/>
      <c r="Y18" s="37"/>
      <c r="Z18" s="31"/>
      <c r="AA18" s="31"/>
      <c r="AB18" s="38"/>
      <c r="AC18" s="38">
        <v>5</v>
      </c>
      <c r="AD18" s="31"/>
      <c r="AE18" s="31"/>
      <c r="AF18" s="20"/>
      <c r="AG18" s="20"/>
      <c r="AH18" s="31"/>
    </row>
    <row r="19" spans="1:34" x14ac:dyDescent="0.25">
      <c r="A19" s="29"/>
      <c r="B19" s="30">
        <v>44000</v>
      </c>
      <c r="C19" s="31" t="s">
        <v>42</v>
      </c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4</v>
      </c>
      <c r="Z19" s="31"/>
      <c r="AA19" s="31"/>
      <c r="AB19" s="38"/>
      <c r="AC19" s="38"/>
      <c r="AD19" s="31"/>
      <c r="AE19" s="31"/>
      <c r="AF19" s="20">
        <f t="shared" si="0"/>
        <v>4</v>
      </c>
      <c r="AG19" s="20">
        <f t="shared" si="1"/>
        <v>0</v>
      </c>
      <c r="AH19" s="31"/>
    </row>
    <row r="20" spans="1:34" x14ac:dyDescent="0.25">
      <c r="A20" s="29"/>
      <c r="B20" s="30">
        <v>44000</v>
      </c>
      <c r="C20" s="31" t="s">
        <v>43</v>
      </c>
      <c r="D20" s="32"/>
      <c r="E20" s="32">
        <v>3</v>
      </c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3</v>
      </c>
      <c r="AG20" s="20">
        <f t="shared" si="1"/>
        <v>0</v>
      </c>
      <c r="AH20" s="31"/>
    </row>
    <row r="21" spans="1:34" x14ac:dyDescent="0.25">
      <c r="A21" s="29"/>
      <c r="B21" s="30">
        <v>44000</v>
      </c>
      <c r="C21" s="31" t="s">
        <v>44</v>
      </c>
      <c r="D21" s="32"/>
      <c r="E21" s="32">
        <v>24</v>
      </c>
      <c r="F21" s="31"/>
      <c r="G21" s="31"/>
      <c r="H21" s="33"/>
      <c r="I21" s="33">
        <v>2</v>
      </c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>
        <v>12</v>
      </c>
      <c r="Z21" s="31"/>
      <c r="AA21" s="31"/>
      <c r="AB21" s="38"/>
      <c r="AC21" s="38">
        <v>24</v>
      </c>
      <c r="AD21" s="31"/>
      <c r="AE21" s="31"/>
      <c r="AF21" s="20">
        <f t="shared" si="0"/>
        <v>62</v>
      </c>
      <c r="AG21" s="20">
        <f t="shared" si="1"/>
        <v>0</v>
      </c>
      <c r="AH21" s="31"/>
    </row>
    <row r="22" spans="1:34" x14ac:dyDescent="0.25">
      <c r="A22" s="29"/>
      <c r="B22" s="30">
        <v>44002</v>
      </c>
      <c r="C22" s="31" t="s">
        <v>58</v>
      </c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>
        <v>1</v>
      </c>
      <c r="S22" s="31"/>
      <c r="T22" s="36"/>
      <c r="U22" s="36"/>
      <c r="V22" s="31"/>
      <c r="W22" s="31"/>
      <c r="X22" s="37"/>
      <c r="Y22" s="37"/>
      <c r="Z22" s="31">
        <v>1</v>
      </c>
      <c r="AA22" s="31"/>
      <c r="AB22" s="38"/>
      <c r="AC22" s="38"/>
      <c r="AD22" s="31"/>
      <c r="AE22" s="31"/>
      <c r="AF22" s="20"/>
      <c r="AG22" s="20"/>
      <c r="AH22" s="31"/>
    </row>
    <row r="23" spans="1:34" x14ac:dyDescent="0.25">
      <c r="A23" s="29"/>
      <c r="B23" s="30">
        <v>44002</v>
      </c>
      <c r="C23" s="31" t="s">
        <v>59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</v>
      </c>
      <c r="T23" s="36"/>
      <c r="U23" s="36"/>
      <c r="V23" s="31"/>
      <c r="W23" s="31"/>
      <c r="X23" s="37"/>
      <c r="Y23" s="37"/>
      <c r="Z23" s="31"/>
      <c r="AA23" s="31">
        <v>1</v>
      </c>
      <c r="AB23" s="38"/>
      <c r="AC23" s="38"/>
      <c r="AD23" s="31"/>
      <c r="AE23" s="31"/>
      <c r="AF23" s="20"/>
      <c r="AG23" s="20"/>
      <c r="AH23" s="31"/>
    </row>
    <row r="24" spans="1:34" x14ac:dyDescent="0.25">
      <c r="A24" s="29"/>
      <c r="B24" s="30">
        <v>44002</v>
      </c>
      <c r="C24" s="31" t="s">
        <v>45</v>
      </c>
      <c r="D24" s="32"/>
      <c r="E24" s="32"/>
      <c r="F24" s="31"/>
      <c r="G24" s="31">
        <v>12</v>
      </c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12</v>
      </c>
      <c r="AG24" s="20">
        <f t="shared" si="1"/>
        <v>0</v>
      </c>
      <c r="AH24" s="31"/>
    </row>
    <row r="25" spans="1:34" x14ac:dyDescent="0.25">
      <c r="A25" s="29"/>
      <c r="B25" s="30">
        <v>44002</v>
      </c>
      <c r="C25" s="31" t="s">
        <v>46</v>
      </c>
      <c r="D25" s="32"/>
      <c r="E25" s="32"/>
      <c r="F25" s="31">
        <f>30*12</f>
        <v>360</v>
      </c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360</v>
      </c>
      <c r="AH25" s="31"/>
    </row>
    <row r="26" spans="1:34" x14ac:dyDescent="0.25">
      <c r="A26" s="29"/>
      <c r="B26" s="30">
        <v>44002</v>
      </c>
      <c r="C26" s="31" t="s">
        <v>49</v>
      </c>
      <c r="D26" s="32"/>
      <c r="E26" s="32"/>
      <c r="F26" s="31"/>
      <c r="G26" s="31">
        <f>12*5</f>
        <v>60</v>
      </c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60</v>
      </c>
      <c r="AG26" s="20">
        <f t="shared" si="1"/>
        <v>0</v>
      </c>
      <c r="AH26" s="31" t="s">
        <v>52</v>
      </c>
    </row>
    <row r="27" spans="1:34" x14ac:dyDescent="0.25">
      <c r="A27" s="29"/>
      <c r="B27" s="30">
        <v>44006</v>
      </c>
      <c r="C27" s="31" t="s">
        <v>47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>
        <v>1</v>
      </c>
      <c r="Z27" s="31"/>
      <c r="AA27" s="31"/>
      <c r="AB27" s="38"/>
      <c r="AC27" s="38">
        <v>1</v>
      </c>
      <c r="AD27" s="31"/>
      <c r="AE27" s="31"/>
      <c r="AF27" s="20">
        <f t="shared" si="0"/>
        <v>2</v>
      </c>
      <c r="AG27" s="20">
        <f t="shared" si="1"/>
        <v>0</v>
      </c>
      <c r="AH27" s="31"/>
    </row>
    <row r="28" spans="1:34" x14ac:dyDescent="0.25">
      <c r="A28" s="29"/>
      <c r="B28" s="30">
        <v>44006</v>
      </c>
      <c r="C28" s="31" t="s">
        <v>32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>
        <v>24</v>
      </c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24</v>
      </c>
      <c r="AH28" s="31"/>
    </row>
    <row r="29" spans="1:34" x14ac:dyDescent="0.25">
      <c r="A29" s="29"/>
      <c r="B29" s="30">
        <v>44006</v>
      </c>
      <c r="C29" s="31" t="s">
        <v>45</v>
      </c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12</v>
      </c>
      <c r="AG29" s="20">
        <f t="shared" si="1"/>
        <v>0</v>
      </c>
      <c r="AH29" s="31"/>
    </row>
    <row r="30" spans="1:34" x14ac:dyDescent="0.25">
      <c r="A30" s="29"/>
      <c r="B30" s="30">
        <v>44006</v>
      </c>
      <c r="C30" s="31" t="s">
        <v>40</v>
      </c>
      <c r="D30" s="32"/>
      <c r="E30" s="32">
        <v>24</v>
      </c>
      <c r="F30" s="31"/>
      <c r="G30" s="31">
        <v>24</v>
      </c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>
        <v>12</v>
      </c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44007</v>
      </c>
      <c r="C31" s="31" t="s">
        <v>48</v>
      </c>
      <c r="D31" s="32"/>
      <c r="E31" s="32">
        <v>2</v>
      </c>
      <c r="F31" s="31"/>
      <c r="G31" s="31"/>
      <c r="H31" s="33"/>
      <c r="I31" s="33">
        <v>2</v>
      </c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4</v>
      </c>
      <c r="AG31" s="20">
        <f t="shared" si="1"/>
        <v>0</v>
      </c>
      <c r="AH31" s="31"/>
    </row>
    <row r="32" spans="1:34" x14ac:dyDescent="0.25">
      <c r="A32" s="29"/>
      <c r="B32" s="30">
        <v>44009</v>
      </c>
      <c r="C32" s="31" t="s">
        <v>50</v>
      </c>
      <c r="D32" s="32"/>
      <c r="E32" s="32"/>
      <c r="F32" s="31"/>
      <c r="G32" s="31">
        <f>7*12</f>
        <v>84</v>
      </c>
      <c r="H32" s="33"/>
      <c r="I32" s="33"/>
      <c r="J32" s="31"/>
      <c r="K32" s="31">
        <v>72</v>
      </c>
      <c r="L32" s="34"/>
      <c r="M32" s="34"/>
      <c r="N32" s="31"/>
      <c r="O32" s="31">
        <v>60</v>
      </c>
      <c r="P32" s="35"/>
      <c r="Q32" s="35"/>
      <c r="R32" s="31"/>
      <c r="S32" s="31">
        <f>72-24</f>
        <v>48</v>
      </c>
      <c r="T32" s="36"/>
      <c r="U32" s="36"/>
      <c r="V32" s="31"/>
      <c r="W32" s="31">
        <v>24</v>
      </c>
      <c r="X32" s="37"/>
      <c r="Y32" s="37">
        <v>84</v>
      </c>
      <c r="Z32" s="31"/>
      <c r="AA32" s="31">
        <v>48</v>
      </c>
      <c r="AB32" s="38"/>
      <c r="AC32" s="38">
        <f>72-19</f>
        <v>53</v>
      </c>
      <c r="AD32" s="31"/>
      <c r="AE32" s="31"/>
      <c r="AF32" s="20">
        <f t="shared" si="0"/>
        <v>473</v>
      </c>
      <c r="AG32" s="20">
        <f t="shared" si="1"/>
        <v>0</v>
      </c>
      <c r="AH32" s="31"/>
    </row>
    <row r="33" spans="1:34" x14ac:dyDescent="0.25">
      <c r="A33" s="29"/>
      <c r="B33" s="30">
        <v>44009</v>
      </c>
      <c r="C33" s="31" t="s">
        <v>32</v>
      </c>
      <c r="D33" s="32"/>
      <c r="E33" s="32"/>
      <c r="F33" s="31"/>
      <c r="G33" s="31"/>
      <c r="H33" s="33"/>
      <c r="I33" s="33"/>
      <c r="J33" s="31">
        <v>3</v>
      </c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>
        <v>3</v>
      </c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6</v>
      </c>
      <c r="AH33" s="31"/>
    </row>
    <row r="34" spans="1:34" x14ac:dyDescent="0.25">
      <c r="A34" s="29"/>
      <c r="B34" s="30">
        <v>44009</v>
      </c>
      <c r="C34" s="31" t="s">
        <v>51</v>
      </c>
      <c r="D34" s="32"/>
      <c r="E34" s="32"/>
      <c r="F34" s="31"/>
      <c r="G34" s="31"/>
      <c r="H34" s="33"/>
      <c r="I34" s="33"/>
      <c r="J34" s="31"/>
      <c r="K34" s="31">
        <v>3</v>
      </c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>
        <v>3</v>
      </c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6</v>
      </c>
      <c r="AG34" s="20">
        <f t="shared" si="1"/>
        <v>0</v>
      </c>
      <c r="AH34" s="31"/>
    </row>
    <row r="35" spans="1:34" x14ac:dyDescent="0.25">
      <c r="A35" s="29"/>
      <c r="B35" s="30">
        <v>44009</v>
      </c>
      <c r="C35" s="31" t="s">
        <v>46</v>
      </c>
      <c r="D35" s="32"/>
      <c r="E35" s="32"/>
      <c r="F35" s="31">
        <f>20*12</f>
        <v>240</v>
      </c>
      <c r="G35" s="31"/>
      <c r="H35" s="33"/>
      <c r="I35" s="33"/>
      <c r="J35" s="31">
        <f>10*12</f>
        <v>120</v>
      </c>
      <c r="K35" s="31"/>
      <c r="L35" s="34"/>
      <c r="M35" s="34"/>
      <c r="N35" s="31">
        <f>5*12</f>
        <v>60</v>
      </c>
      <c r="O35" s="31"/>
      <c r="P35" s="35"/>
      <c r="Q35" s="35"/>
      <c r="R35" s="31">
        <f>10*12</f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f>10*12</f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720</v>
      </c>
      <c r="AH35" s="31"/>
    </row>
    <row r="36" spans="1:34" x14ac:dyDescent="0.25">
      <c r="A36" s="29"/>
      <c r="B36" s="30">
        <v>44011</v>
      </c>
      <c r="C36" s="31" t="s">
        <v>54</v>
      </c>
      <c r="D36" s="32"/>
      <c r="E36" s="32"/>
      <c r="F36" s="31"/>
      <c r="G36" s="31">
        <v>24</v>
      </c>
      <c r="H36" s="33"/>
      <c r="I36" s="33"/>
      <c r="J36" s="31"/>
      <c r="K36" s="31">
        <v>12</v>
      </c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>
        <v>12</v>
      </c>
      <c r="X36" s="37"/>
      <c r="Y36" s="37"/>
      <c r="Z36" s="31"/>
      <c r="AA36" s="31">
        <v>12</v>
      </c>
      <c r="AB36" s="38"/>
      <c r="AC36" s="38"/>
      <c r="AD36" s="31"/>
      <c r="AE36" s="31"/>
      <c r="AF36" s="20"/>
      <c r="AG36" s="20"/>
      <c r="AH36" s="31"/>
    </row>
    <row r="37" spans="1:34" x14ac:dyDescent="0.25">
      <c r="A37" s="39"/>
      <c r="B37" s="40"/>
      <c r="C37" s="41" t="s">
        <v>29</v>
      </c>
      <c r="D37" s="77">
        <f>SUM(D9:D36)-SUM(E9:E36)</f>
        <v>16</v>
      </c>
      <c r="E37" s="77"/>
      <c r="F37" s="77">
        <f t="shared" ref="F37" si="2">SUM(F9:F36)-SUM(G9:G36)</f>
        <v>396</v>
      </c>
      <c r="G37" s="77"/>
      <c r="H37" s="77">
        <f t="shared" ref="H37" si="3">SUM(H9:H36)-SUM(I9:I36)</f>
        <v>5</v>
      </c>
      <c r="I37" s="77"/>
      <c r="J37" s="77">
        <f t="shared" ref="J37" si="4">SUM(J9:J36)-SUM(K9:K36)</f>
        <v>36</v>
      </c>
      <c r="K37" s="77"/>
      <c r="L37" s="77">
        <f t="shared" ref="L37" si="5">SUM(L9:L36)-SUM(M9:M36)</f>
        <v>13</v>
      </c>
      <c r="M37" s="77"/>
      <c r="N37" s="77">
        <f t="shared" ref="N37" si="6">SUM(N9:N36)-SUM(O9:O36)</f>
        <v>0</v>
      </c>
      <c r="O37" s="77"/>
      <c r="P37" s="77">
        <f t="shared" ref="P37" si="7">SUM(P9:P36)-SUM(Q9:Q36)</f>
        <v>0</v>
      </c>
      <c r="Q37" s="77"/>
      <c r="R37" s="77">
        <f t="shared" ref="R37" si="8">SUM(R9:R36)-SUM(S9:S36)</f>
        <v>48</v>
      </c>
      <c r="S37" s="77"/>
      <c r="T37" s="77">
        <f t="shared" ref="T37" si="9">SUM(T9:T36)-SUM(U9:U36)</f>
        <v>7</v>
      </c>
      <c r="U37" s="77"/>
      <c r="V37" s="77">
        <f t="shared" ref="V37" si="10">SUM(V9:V36)-SUM(W9:W36)</f>
        <v>24</v>
      </c>
      <c r="W37" s="77"/>
      <c r="X37" s="77">
        <f t="shared" ref="X37" si="11">SUM(X9:X36)-SUM(Y9:Y36)</f>
        <v>39</v>
      </c>
      <c r="Y37" s="77"/>
      <c r="Z37" s="77">
        <f t="shared" ref="Z37" si="12">SUM(Z9:Z36)-SUM(AA9:AA36)</f>
        <v>60</v>
      </c>
      <c r="AA37" s="77"/>
      <c r="AB37" s="77">
        <f t="shared" ref="AB37" si="13">SUM(AB9:AB36)-SUM(AC9:AC36)</f>
        <v>0</v>
      </c>
      <c r="AC37" s="77"/>
      <c r="AD37" s="77">
        <f t="shared" ref="AD37" si="14">SUM(AD9:AD36)-SUM(AE9:AE36)</f>
        <v>127</v>
      </c>
      <c r="AE37" s="77"/>
      <c r="AF37" s="20">
        <f t="shared" si="0"/>
        <v>0</v>
      </c>
      <c r="AG37" s="20">
        <f>D37+F37+H37+J37+L37+N37+P37+R37+T37+V37+X37+Z37+AB37+AD37</f>
        <v>771</v>
      </c>
      <c r="AH37" s="42"/>
    </row>
    <row r="38" spans="1:34" x14ac:dyDescent="0.25">
      <c r="A38" s="39"/>
      <c r="B38" s="40"/>
      <c r="C38" s="41" t="s">
        <v>30</v>
      </c>
      <c r="D38" s="86">
        <f>D37/24</f>
        <v>0.66666666666666663</v>
      </c>
      <c r="E38" s="86"/>
      <c r="F38" s="58">
        <f>F37/12</f>
        <v>33</v>
      </c>
      <c r="G38" s="58"/>
      <c r="H38" s="87">
        <f>H37/24</f>
        <v>0.20833333333333334</v>
      </c>
      <c r="I38" s="87"/>
      <c r="J38" s="58">
        <f>J37/12</f>
        <v>3</v>
      </c>
      <c r="K38" s="58"/>
      <c r="L38" s="88">
        <f>L37/24</f>
        <v>0.54166666666666663</v>
      </c>
      <c r="M38" s="88"/>
      <c r="N38" s="58">
        <f>N37/12</f>
        <v>0</v>
      </c>
      <c r="O38" s="58"/>
      <c r="P38" s="61">
        <f>P37/24</f>
        <v>0</v>
      </c>
      <c r="Q38" s="61"/>
      <c r="R38" s="58">
        <f>R37/12</f>
        <v>4</v>
      </c>
      <c r="S38" s="58"/>
      <c r="T38" s="62">
        <f>T37/24</f>
        <v>0.29166666666666669</v>
      </c>
      <c r="U38" s="62"/>
      <c r="V38" s="58">
        <f>V37/12</f>
        <v>2</v>
      </c>
      <c r="W38" s="58"/>
      <c r="X38" s="57">
        <f>X37/12</f>
        <v>3.25</v>
      </c>
      <c r="Y38" s="57"/>
      <c r="Z38" s="58">
        <f>Z37/12</f>
        <v>5</v>
      </c>
      <c r="AA38" s="58"/>
      <c r="AB38" s="59">
        <f>AB37/24</f>
        <v>0</v>
      </c>
      <c r="AC38" s="59"/>
      <c r="AD38" s="60"/>
      <c r="AE38" s="60"/>
      <c r="AF38" s="20"/>
      <c r="AG38" s="20"/>
      <c r="AH38" s="42"/>
    </row>
    <row r="39" spans="1:34" s="41" customFormat="1" x14ac:dyDescent="0.25">
      <c r="A39" s="81" t="s">
        <v>27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3"/>
      <c r="AF39" s="43">
        <f>SUM(AF9:AF35)</f>
        <v>763</v>
      </c>
      <c r="AG39" s="43">
        <f>SUM(AG9:AG35)</f>
        <v>1618</v>
      </c>
      <c r="AH39" s="44"/>
    </row>
    <row r="40" spans="1:34" x14ac:dyDescent="0.25">
      <c r="A40" s="81" t="s">
        <v>28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3"/>
      <c r="AF40" s="84">
        <f>AG39-AF39</f>
        <v>855</v>
      </c>
      <c r="AG40" s="85"/>
      <c r="AH40" s="44"/>
    </row>
    <row r="45" spans="1:34" x14ac:dyDescent="0.25">
      <c r="X45" s="6" t="s">
        <v>41</v>
      </c>
    </row>
  </sheetData>
  <mergeCells count="57">
    <mergeCell ref="AB37:AC37"/>
    <mergeCell ref="AD37:AE37"/>
    <mergeCell ref="A39:AE39"/>
    <mergeCell ref="A40:AE40"/>
    <mergeCell ref="AF40:AG40"/>
    <mergeCell ref="P37:Q37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  <mergeCell ref="AB7:AC7"/>
    <mergeCell ref="AD7:AE7"/>
    <mergeCell ref="AF7:AF8"/>
    <mergeCell ref="AG7:AG8"/>
    <mergeCell ref="D37:E37"/>
    <mergeCell ref="F37:G37"/>
    <mergeCell ref="H37:I37"/>
    <mergeCell ref="J37:K37"/>
    <mergeCell ref="L37:M37"/>
    <mergeCell ref="N37:O37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X38:Y38"/>
    <mergeCell ref="Z38:AA38"/>
    <mergeCell ref="AB38:AC38"/>
    <mergeCell ref="AD38:AE38"/>
    <mergeCell ref="N38:O38"/>
    <mergeCell ref="P38:Q38"/>
    <mergeCell ref="R38:S38"/>
    <mergeCell ref="T38:U38"/>
    <mergeCell ref="V38:W3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4"/>
  <sheetViews>
    <sheetView tabSelected="1" workbookViewId="0">
      <pane ySplit="8" topLeftCell="A30" activePane="bottomLeft" state="frozen"/>
      <selection pane="bottomLeft" activeCell="Q42" sqref="Q42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64" t="s">
        <v>0</v>
      </c>
      <c r="B1" s="64"/>
      <c r="C1" s="64"/>
      <c r="D1" s="51"/>
      <c r="E1" s="51"/>
      <c r="F1" s="51"/>
      <c r="G1" s="51"/>
      <c r="H1" s="51"/>
      <c r="I1" s="5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5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65" t="s">
        <v>2</v>
      </c>
      <c r="B2" s="65"/>
      <c r="C2" s="65"/>
      <c r="D2" s="52"/>
      <c r="E2" s="52"/>
      <c r="F2" s="52"/>
      <c r="G2" s="52"/>
      <c r="H2" s="52"/>
      <c r="I2" s="5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5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66" t="s">
        <v>39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</row>
    <row r="4" spans="1:34" x14ac:dyDescent="0.25">
      <c r="A4" s="66" t="s">
        <v>57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</row>
    <row r="5" spans="1:34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53"/>
      <c r="AG5" s="53"/>
      <c r="AH5" s="53"/>
    </row>
    <row r="6" spans="1:34" x14ac:dyDescent="0.25">
      <c r="A6" s="63" t="s">
        <v>4</v>
      </c>
      <c r="B6" s="67" t="s">
        <v>5</v>
      </c>
      <c r="C6" s="63" t="s">
        <v>6</v>
      </c>
      <c r="D6" s="68" t="s">
        <v>7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70"/>
      <c r="AH6" s="63" t="s">
        <v>8</v>
      </c>
    </row>
    <row r="7" spans="1:34" x14ac:dyDescent="0.25">
      <c r="A7" s="63"/>
      <c r="B7" s="67"/>
      <c r="C7" s="63"/>
      <c r="D7" s="71" t="s">
        <v>9</v>
      </c>
      <c r="E7" s="71"/>
      <c r="F7" s="63" t="s">
        <v>10</v>
      </c>
      <c r="G7" s="63"/>
      <c r="H7" s="72" t="s">
        <v>11</v>
      </c>
      <c r="I7" s="72"/>
      <c r="J7" s="63" t="s">
        <v>12</v>
      </c>
      <c r="K7" s="63"/>
      <c r="L7" s="73" t="s">
        <v>13</v>
      </c>
      <c r="M7" s="73"/>
      <c r="N7" s="63" t="s">
        <v>14</v>
      </c>
      <c r="O7" s="63"/>
      <c r="P7" s="78" t="s">
        <v>15</v>
      </c>
      <c r="Q7" s="78"/>
      <c r="R7" s="63" t="s">
        <v>16</v>
      </c>
      <c r="S7" s="63"/>
      <c r="T7" s="79" t="s">
        <v>17</v>
      </c>
      <c r="U7" s="79"/>
      <c r="V7" s="63" t="s">
        <v>18</v>
      </c>
      <c r="W7" s="63"/>
      <c r="X7" s="80" t="s">
        <v>19</v>
      </c>
      <c r="Y7" s="80"/>
      <c r="Z7" s="63" t="s">
        <v>20</v>
      </c>
      <c r="AA7" s="63"/>
      <c r="AB7" s="74" t="s">
        <v>21</v>
      </c>
      <c r="AC7" s="74"/>
      <c r="AD7" s="63" t="s">
        <v>22</v>
      </c>
      <c r="AE7" s="63"/>
      <c r="AF7" s="75" t="s">
        <v>23</v>
      </c>
      <c r="AG7" s="75" t="s">
        <v>24</v>
      </c>
      <c r="AH7" s="63"/>
    </row>
    <row r="8" spans="1:34" x14ac:dyDescent="0.25">
      <c r="A8" s="63"/>
      <c r="B8" s="67"/>
      <c r="C8" s="63"/>
      <c r="D8" s="54" t="s">
        <v>25</v>
      </c>
      <c r="E8" s="54" t="s">
        <v>26</v>
      </c>
      <c r="F8" s="47" t="s">
        <v>25</v>
      </c>
      <c r="G8" s="47" t="s">
        <v>26</v>
      </c>
      <c r="H8" s="55" t="s">
        <v>25</v>
      </c>
      <c r="I8" s="55" t="s">
        <v>26</v>
      </c>
      <c r="J8" s="47" t="s">
        <v>25</v>
      </c>
      <c r="K8" s="47" t="s">
        <v>26</v>
      </c>
      <c r="L8" s="56" t="s">
        <v>25</v>
      </c>
      <c r="M8" s="56" t="s">
        <v>26</v>
      </c>
      <c r="N8" s="47" t="s">
        <v>25</v>
      </c>
      <c r="O8" s="47" t="s">
        <v>26</v>
      </c>
      <c r="P8" s="48" t="s">
        <v>25</v>
      </c>
      <c r="Q8" s="48" t="s">
        <v>26</v>
      </c>
      <c r="R8" s="47" t="s">
        <v>25</v>
      </c>
      <c r="S8" s="47" t="s">
        <v>26</v>
      </c>
      <c r="T8" s="49" t="s">
        <v>25</v>
      </c>
      <c r="U8" s="49" t="s">
        <v>26</v>
      </c>
      <c r="V8" s="47" t="s">
        <v>25</v>
      </c>
      <c r="W8" s="47" t="s">
        <v>26</v>
      </c>
      <c r="X8" s="50" t="s">
        <v>25</v>
      </c>
      <c r="Y8" s="50" t="s">
        <v>26</v>
      </c>
      <c r="Z8" s="47" t="s">
        <v>25</v>
      </c>
      <c r="AA8" s="47" t="s">
        <v>26</v>
      </c>
      <c r="AB8" s="46" t="s">
        <v>25</v>
      </c>
      <c r="AC8" s="46" t="s">
        <v>26</v>
      </c>
      <c r="AD8" s="47" t="s">
        <v>25</v>
      </c>
      <c r="AE8" s="47" t="s">
        <v>26</v>
      </c>
      <c r="AF8" s="76"/>
      <c r="AG8" s="76"/>
      <c r="AH8" s="63"/>
    </row>
    <row r="9" spans="1:34" x14ac:dyDescent="0.25">
      <c r="A9" s="20"/>
      <c r="B9" s="21">
        <v>44012</v>
      </c>
      <c r="C9" s="20" t="s">
        <v>55</v>
      </c>
      <c r="D9" s="22">
        <v>16</v>
      </c>
      <c r="E9" s="22"/>
      <c r="F9" s="20">
        <v>396</v>
      </c>
      <c r="G9" s="20"/>
      <c r="H9" s="23">
        <v>5</v>
      </c>
      <c r="I9" s="23"/>
      <c r="J9" s="20">
        <v>36</v>
      </c>
      <c r="K9" s="20"/>
      <c r="L9" s="24">
        <v>13</v>
      </c>
      <c r="M9" s="24"/>
      <c r="N9" s="20">
        <v>0</v>
      </c>
      <c r="O9" s="20"/>
      <c r="P9" s="25">
        <v>0</v>
      </c>
      <c r="Q9" s="25"/>
      <c r="R9" s="20">
        <v>48</v>
      </c>
      <c r="S9" s="20"/>
      <c r="T9" s="26">
        <v>7</v>
      </c>
      <c r="U9" s="26"/>
      <c r="V9" s="20">
        <v>24</v>
      </c>
      <c r="W9" s="20"/>
      <c r="X9" s="27">
        <v>39</v>
      </c>
      <c r="Y9" s="27"/>
      <c r="Z9" s="20">
        <v>60</v>
      </c>
      <c r="AA9" s="20"/>
      <c r="AB9" s="28">
        <v>0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771</v>
      </c>
      <c r="AH9" s="20"/>
    </row>
    <row r="10" spans="1:34" x14ac:dyDescent="0.25">
      <c r="A10" s="20"/>
      <c r="B10" s="21">
        <v>44013</v>
      </c>
      <c r="C10" s="20" t="s">
        <v>53</v>
      </c>
      <c r="D10" s="22"/>
      <c r="E10" s="22">
        <v>1</v>
      </c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6" si="0">E10+G10+I10+K10+M10+O10+Q10+S10+U10+W10+Y10+AA10+AC10+AE10</f>
        <v>1</v>
      </c>
      <c r="AG10" s="20">
        <f t="shared" ref="AG10:AG36" si="1">D10+F10+H10+J10+L10+N10+P10+R10+T10+V10+X10+Z10+AB10+AD10</f>
        <v>0</v>
      </c>
      <c r="AH10" s="31"/>
    </row>
    <row r="11" spans="1:34" x14ac:dyDescent="0.25">
      <c r="A11" s="29"/>
      <c r="B11" s="30">
        <v>44013</v>
      </c>
      <c r="C11" s="31" t="s">
        <v>56</v>
      </c>
      <c r="D11" s="32"/>
      <c r="E11" s="32"/>
      <c r="F11" s="31"/>
      <c r="G11" s="31">
        <v>12</v>
      </c>
      <c r="H11" s="33"/>
      <c r="I11" s="33"/>
      <c r="J11" s="31"/>
      <c r="K11" s="31">
        <v>24</v>
      </c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36</v>
      </c>
      <c r="AG11" s="20">
        <f t="shared" si="1"/>
        <v>0</v>
      </c>
      <c r="AH11" s="31"/>
    </row>
    <row r="12" spans="1:34" x14ac:dyDescent="0.25">
      <c r="A12" s="29"/>
      <c r="B12" s="30">
        <v>44013</v>
      </c>
      <c r="C12" s="31" t="s">
        <v>56</v>
      </c>
      <c r="D12" s="32"/>
      <c r="E12" s="32">
        <v>1</v>
      </c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1</v>
      </c>
      <c r="AG12" s="20">
        <f t="shared" si="1"/>
        <v>0</v>
      </c>
      <c r="AH12" s="31"/>
    </row>
    <row r="13" spans="1:34" x14ac:dyDescent="0.25">
      <c r="A13" s="29"/>
      <c r="B13" s="30">
        <v>44014</v>
      </c>
      <c r="C13" s="31" t="s">
        <v>56</v>
      </c>
      <c r="D13" s="32"/>
      <c r="E13" s="32">
        <v>14</v>
      </c>
      <c r="F13" s="31"/>
      <c r="G13" s="31"/>
      <c r="H13" s="33"/>
      <c r="I13" s="33">
        <v>5</v>
      </c>
      <c r="J13" s="31"/>
      <c r="K13" s="31"/>
      <c r="L13" s="34"/>
      <c r="M13" s="34">
        <v>13</v>
      </c>
      <c r="N13" s="31"/>
      <c r="O13" s="31"/>
      <c r="P13" s="35"/>
      <c r="Q13" s="35"/>
      <c r="R13" s="31"/>
      <c r="S13" s="31"/>
      <c r="T13" s="36"/>
      <c r="U13" s="36">
        <v>7</v>
      </c>
      <c r="V13" s="31"/>
      <c r="W13" s="31"/>
      <c r="X13" s="37"/>
      <c r="Y13" s="37">
        <v>3</v>
      </c>
      <c r="Z13" s="31"/>
      <c r="AA13" s="31"/>
      <c r="AB13" s="38"/>
      <c r="AC13" s="38"/>
      <c r="AD13" s="31"/>
      <c r="AE13" s="31"/>
      <c r="AF13" s="20">
        <f t="shared" si="0"/>
        <v>42</v>
      </c>
      <c r="AG13" s="20">
        <f t="shared" si="1"/>
        <v>0</v>
      </c>
      <c r="AH13" s="31"/>
    </row>
    <row r="14" spans="1:34" x14ac:dyDescent="0.25">
      <c r="A14" s="29"/>
      <c r="B14" s="30">
        <v>44019</v>
      </c>
      <c r="C14" s="31" t="s">
        <v>61</v>
      </c>
      <c r="D14" s="32"/>
      <c r="E14" s="32"/>
      <c r="F14" s="31"/>
      <c r="G14" s="31">
        <v>36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36</v>
      </c>
      <c r="AG14" s="20">
        <f t="shared" si="1"/>
        <v>0</v>
      </c>
      <c r="AH14" s="31"/>
    </row>
    <row r="15" spans="1:34" x14ac:dyDescent="0.25">
      <c r="A15" s="29"/>
      <c r="B15" s="30">
        <v>44020</v>
      </c>
      <c r="C15" s="31" t="s">
        <v>61</v>
      </c>
      <c r="D15" s="32"/>
      <c r="E15" s="32"/>
      <c r="F15" s="31"/>
      <c r="G15" s="31"/>
      <c r="H15" s="33"/>
      <c r="I15" s="33"/>
      <c r="J15" s="31"/>
      <c r="K15" s="31">
        <v>12</v>
      </c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44021</v>
      </c>
      <c r="C16" s="31" t="s">
        <v>32</v>
      </c>
      <c r="D16" s="32">
        <v>31</v>
      </c>
      <c r="E16" s="32"/>
      <c r="F16" s="31">
        <v>12</v>
      </c>
      <c r="G16" s="31"/>
      <c r="H16" s="33"/>
      <c r="I16" s="33"/>
      <c r="J16" s="31">
        <v>12</v>
      </c>
      <c r="K16" s="31"/>
      <c r="L16" s="34"/>
      <c r="M16" s="34"/>
      <c r="N16" s="31">
        <v>12</v>
      </c>
      <c r="O16" s="31"/>
      <c r="P16" s="35"/>
      <c r="Q16" s="35"/>
      <c r="R16" s="31">
        <v>12</v>
      </c>
      <c r="S16" s="31"/>
      <c r="T16" s="36"/>
      <c r="U16" s="36"/>
      <c r="V16" s="31">
        <v>12</v>
      </c>
      <c r="W16" s="31"/>
      <c r="X16" s="37"/>
      <c r="Y16" s="37"/>
      <c r="Z16" s="31">
        <v>12</v>
      </c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103</v>
      </c>
      <c r="AH16" s="31"/>
    </row>
    <row r="17" spans="1:34" x14ac:dyDescent="0.25">
      <c r="A17" s="29"/>
      <c r="B17" s="30">
        <v>44021</v>
      </c>
      <c r="C17" s="31" t="s">
        <v>62</v>
      </c>
      <c r="D17" s="32"/>
      <c r="E17" s="32"/>
      <c r="F17" s="31"/>
      <c r="G17" s="31">
        <v>12</v>
      </c>
      <c r="H17" s="33"/>
      <c r="I17" s="33"/>
      <c r="J17" s="31"/>
      <c r="K17" s="31">
        <v>12</v>
      </c>
      <c r="L17" s="34"/>
      <c r="M17" s="34"/>
      <c r="N17" s="31"/>
      <c r="O17" s="31">
        <v>12</v>
      </c>
      <c r="P17" s="35"/>
      <c r="Q17" s="35"/>
      <c r="R17" s="31"/>
      <c r="S17" s="31">
        <v>12</v>
      </c>
      <c r="T17" s="36"/>
      <c r="U17" s="36"/>
      <c r="V17" s="31"/>
      <c r="W17" s="31">
        <v>12</v>
      </c>
      <c r="X17" s="37"/>
      <c r="Y17" s="37"/>
      <c r="Z17" s="31"/>
      <c r="AA17" s="31">
        <v>12</v>
      </c>
      <c r="AB17" s="38"/>
      <c r="AC17" s="38"/>
      <c r="AD17" s="31"/>
      <c r="AE17" s="31"/>
      <c r="AF17" s="20">
        <f t="shared" si="0"/>
        <v>72</v>
      </c>
      <c r="AG17" s="20">
        <f t="shared" si="1"/>
        <v>0</v>
      </c>
      <c r="AH17" s="31"/>
    </row>
    <row r="18" spans="1:34" x14ac:dyDescent="0.25">
      <c r="A18" s="29"/>
      <c r="B18" s="30">
        <v>44021</v>
      </c>
      <c r="C18" s="31" t="s">
        <v>74</v>
      </c>
      <c r="D18" s="32"/>
      <c r="E18" s="32"/>
      <c r="F18" s="31"/>
      <c r="G18" s="31"/>
      <c r="H18" s="33">
        <v>8</v>
      </c>
      <c r="I18" s="33"/>
      <c r="J18" s="31"/>
      <c r="K18" s="31"/>
      <c r="L18" s="34">
        <v>8</v>
      </c>
      <c r="M18" s="34"/>
      <c r="N18" s="31"/>
      <c r="O18" s="31"/>
      <c r="P18" s="35">
        <v>8</v>
      </c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/>
      <c r="AG18" s="20"/>
      <c r="AH18" s="31"/>
    </row>
    <row r="19" spans="1:34" x14ac:dyDescent="0.25">
      <c r="A19" s="29"/>
      <c r="B19" s="30">
        <v>44021</v>
      </c>
      <c r="C19" s="31" t="s">
        <v>63</v>
      </c>
      <c r="D19" s="32"/>
      <c r="E19" s="32">
        <v>31</v>
      </c>
      <c r="F19" s="31"/>
      <c r="G19" s="31"/>
      <c r="H19" s="33"/>
      <c r="I19" s="33">
        <v>8</v>
      </c>
      <c r="J19" s="31"/>
      <c r="K19" s="31"/>
      <c r="L19" s="34"/>
      <c r="M19" s="34">
        <v>8</v>
      </c>
      <c r="N19" s="31"/>
      <c r="O19" s="31"/>
      <c r="P19" s="35"/>
      <c r="Q19" s="35">
        <v>8</v>
      </c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55</v>
      </c>
      <c r="AG19" s="20">
        <f t="shared" si="1"/>
        <v>0</v>
      </c>
      <c r="AH19" s="31"/>
    </row>
    <row r="20" spans="1:34" x14ac:dyDescent="0.25">
      <c r="A20" s="29"/>
      <c r="B20" s="30">
        <v>44026</v>
      </c>
      <c r="C20" s="31" t="s">
        <v>64</v>
      </c>
      <c r="D20" s="32"/>
      <c r="E20" s="32"/>
      <c r="F20" s="31"/>
      <c r="G20" s="31"/>
      <c r="H20" s="33"/>
      <c r="I20" s="33"/>
      <c r="J20" s="31">
        <v>12</v>
      </c>
      <c r="K20" s="31"/>
      <c r="L20" s="34"/>
      <c r="M20" s="34"/>
      <c r="N20" s="31"/>
      <c r="O20" s="31"/>
      <c r="P20" s="35"/>
      <c r="Q20" s="35"/>
      <c r="R20" s="31">
        <v>12</v>
      </c>
      <c r="S20" s="31"/>
      <c r="T20" s="36"/>
      <c r="U20" s="36"/>
      <c r="V20" s="31"/>
      <c r="W20" s="31"/>
      <c r="X20" s="37">
        <v>12</v>
      </c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36</v>
      </c>
      <c r="AH20" s="31"/>
    </row>
    <row r="21" spans="1:34" x14ac:dyDescent="0.25">
      <c r="A21" s="29"/>
      <c r="B21" s="30">
        <v>44026</v>
      </c>
      <c r="C21" s="31" t="s">
        <v>65</v>
      </c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>
        <v>12</v>
      </c>
      <c r="T21" s="36"/>
      <c r="U21" s="36"/>
      <c r="V21" s="31"/>
      <c r="W21" s="31"/>
      <c r="X21" s="37"/>
      <c r="Y21" s="37"/>
      <c r="Z21" s="31"/>
      <c r="AA21" s="31">
        <v>12</v>
      </c>
      <c r="AB21" s="38"/>
      <c r="AC21" s="38"/>
      <c r="AD21" s="31"/>
      <c r="AE21" s="31"/>
      <c r="AF21" s="20">
        <f t="shared" si="0"/>
        <v>24</v>
      </c>
      <c r="AG21" s="20">
        <f t="shared" si="1"/>
        <v>0</v>
      </c>
      <c r="AH21" s="31"/>
    </row>
    <row r="22" spans="1:34" x14ac:dyDescent="0.25">
      <c r="A22" s="29"/>
      <c r="B22" s="30">
        <v>44029</v>
      </c>
      <c r="C22" s="31" t="s">
        <v>66</v>
      </c>
      <c r="D22" s="32"/>
      <c r="E22" s="32"/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>
        <v>12</v>
      </c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48</v>
      </c>
      <c r="AG22" s="20">
        <f t="shared" si="1"/>
        <v>0</v>
      </c>
      <c r="AH22" s="31"/>
    </row>
    <row r="23" spans="1:34" x14ac:dyDescent="0.25">
      <c r="A23" s="29"/>
      <c r="B23" s="30">
        <v>44028</v>
      </c>
      <c r="C23" s="31" t="s">
        <v>67</v>
      </c>
      <c r="D23" s="32"/>
      <c r="E23" s="32"/>
      <c r="F23" s="31"/>
      <c r="G23" s="31">
        <v>12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12</v>
      </c>
      <c r="T23" s="36"/>
      <c r="U23" s="36"/>
      <c r="V23" s="31"/>
      <c r="W23" s="31"/>
      <c r="X23" s="37"/>
      <c r="Y23" s="37"/>
      <c r="Z23" s="31"/>
      <c r="AA23" s="31">
        <v>12</v>
      </c>
      <c r="AB23" s="38"/>
      <c r="AC23" s="38"/>
      <c r="AD23" s="31"/>
      <c r="AE23" s="31"/>
      <c r="AF23" s="20">
        <f t="shared" si="0"/>
        <v>36</v>
      </c>
      <c r="AG23" s="20">
        <f t="shared" si="1"/>
        <v>0</v>
      </c>
      <c r="AH23" s="31"/>
    </row>
    <row r="24" spans="1:34" x14ac:dyDescent="0.25">
      <c r="A24" s="29"/>
      <c r="B24" s="30">
        <v>44029</v>
      </c>
      <c r="C24" s="31" t="s">
        <v>58</v>
      </c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>
        <v>60</v>
      </c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60</v>
      </c>
      <c r="AH24" s="31"/>
    </row>
    <row r="25" spans="1:34" x14ac:dyDescent="0.25">
      <c r="A25" s="29"/>
      <c r="B25" s="30">
        <v>44031</v>
      </c>
      <c r="C25" s="31" t="s">
        <v>68</v>
      </c>
      <c r="D25" s="32"/>
      <c r="E25" s="32"/>
      <c r="F25" s="31"/>
      <c r="G25" s="31"/>
      <c r="H25" s="33"/>
      <c r="I25" s="33"/>
      <c r="J25" s="31">
        <f>20*12</f>
        <v>240</v>
      </c>
      <c r="K25" s="31"/>
      <c r="L25" s="34"/>
      <c r="M25" s="34"/>
      <c r="N25" s="31">
        <f>20*12</f>
        <v>240</v>
      </c>
      <c r="O25" s="31"/>
      <c r="P25" s="35"/>
      <c r="Q25" s="35"/>
      <c r="R25" s="31">
        <f>12*20</f>
        <v>240</v>
      </c>
      <c r="S25" s="31"/>
      <c r="T25" s="36"/>
      <c r="U25" s="36"/>
      <c r="V25" s="31">
        <f>5*12</f>
        <v>60</v>
      </c>
      <c r="W25" s="31"/>
      <c r="X25" s="37"/>
      <c r="Y25" s="37"/>
      <c r="Z25" s="31">
        <f>20*12</f>
        <v>240</v>
      </c>
      <c r="AA25" s="31"/>
      <c r="AB25" s="38">
        <f>15*24</f>
        <v>360</v>
      </c>
      <c r="AC25" s="38"/>
      <c r="AD25" s="31"/>
      <c r="AE25" s="31"/>
      <c r="AF25" s="20">
        <f t="shared" si="0"/>
        <v>0</v>
      </c>
      <c r="AG25" s="20">
        <f t="shared" si="1"/>
        <v>1380</v>
      </c>
      <c r="AH25" s="31"/>
    </row>
    <row r="26" spans="1:34" x14ac:dyDescent="0.25">
      <c r="A26" s="29"/>
      <c r="B26" s="30">
        <v>44032</v>
      </c>
      <c r="C26" s="31" t="s">
        <v>69</v>
      </c>
      <c r="D26" s="32"/>
      <c r="E26" s="32"/>
      <c r="F26" s="31"/>
      <c r="G26" s="31">
        <v>300</v>
      </c>
      <c r="H26" s="33"/>
      <c r="I26" s="33"/>
      <c r="J26" s="31"/>
      <c r="K26" s="31">
        <f>15*12</f>
        <v>180</v>
      </c>
      <c r="L26" s="34"/>
      <c r="M26" s="34"/>
      <c r="N26" s="31"/>
      <c r="O26" s="31">
        <v>120</v>
      </c>
      <c r="P26" s="35"/>
      <c r="Q26" s="35"/>
      <c r="R26" s="31"/>
      <c r="S26" s="31">
        <v>240</v>
      </c>
      <c r="T26" s="36"/>
      <c r="U26" s="36"/>
      <c r="V26" s="31"/>
      <c r="W26" s="31">
        <v>60</v>
      </c>
      <c r="X26" s="37"/>
      <c r="Y26" s="37">
        <v>84</v>
      </c>
      <c r="Z26" s="31"/>
      <c r="AA26" s="31">
        <v>240</v>
      </c>
      <c r="AB26" s="38"/>
      <c r="AC26" s="38">
        <v>240</v>
      </c>
      <c r="AD26" s="31"/>
      <c r="AE26" s="31"/>
      <c r="AF26" s="20">
        <f t="shared" si="0"/>
        <v>1464</v>
      </c>
      <c r="AG26" s="20">
        <f t="shared" si="1"/>
        <v>0</v>
      </c>
      <c r="AH26" s="31"/>
    </row>
    <row r="27" spans="1:34" x14ac:dyDescent="0.25">
      <c r="A27" s="29"/>
      <c r="B27" s="30">
        <v>43881</v>
      </c>
      <c r="C27" s="31" t="s">
        <v>67</v>
      </c>
      <c r="D27" s="32"/>
      <c r="E27" s="32"/>
      <c r="F27" s="31"/>
      <c r="G27" s="31"/>
      <c r="H27" s="33"/>
      <c r="I27" s="33"/>
      <c r="J27" s="31"/>
      <c r="K27" s="31">
        <v>12</v>
      </c>
      <c r="L27" s="34"/>
      <c r="M27" s="34"/>
      <c r="N27" s="31"/>
      <c r="O27" s="31">
        <v>24</v>
      </c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>
        <v>14</v>
      </c>
      <c r="AD27" s="31"/>
      <c r="AE27" s="31"/>
      <c r="AF27" s="20">
        <f t="shared" si="0"/>
        <v>50</v>
      </c>
      <c r="AG27" s="20">
        <f t="shared" si="1"/>
        <v>0</v>
      </c>
      <c r="AH27" s="31"/>
    </row>
    <row r="28" spans="1:34" x14ac:dyDescent="0.25">
      <c r="A28" s="29"/>
      <c r="B28" s="30">
        <v>44032</v>
      </c>
      <c r="C28" s="31" t="s">
        <v>60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>
        <v>12</v>
      </c>
      <c r="T28" s="36"/>
      <c r="U28" s="36"/>
      <c r="V28" s="31"/>
      <c r="W28" s="31"/>
      <c r="X28" s="37">
        <v>24</v>
      </c>
      <c r="Y28" s="37"/>
      <c r="Z28" s="31"/>
      <c r="AA28" s="31"/>
      <c r="AB28" s="38"/>
      <c r="AC28" s="38"/>
      <c r="AD28" s="31"/>
      <c r="AE28" s="31"/>
      <c r="AF28" s="20">
        <f t="shared" si="0"/>
        <v>12</v>
      </c>
      <c r="AG28" s="20">
        <f t="shared" si="1"/>
        <v>24</v>
      </c>
      <c r="AH28" s="31"/>
    </row>
    <row r="29" spans="1:34" x14ac:dyDescent="0.25">
      <c r="A29" s="29"/>
      <c r="B29" s="30">
        <v>44032</v>
      </c>
      <c r="C29" s="31" t="s">
        <v>70</v>
      </c>
      <c r="D29" s="32"/>
      <c r="E29" s="32"/>
      <c r="F29" s="31"/>
      <c r="G29" s="31">
        <v>12</v>
      </c>
      <c r="H29" s="33"/>
      <c r="I29" s="33"/>
      <c r="J29" s="31"/>
      <c r="K29" s="31">
        <v>12</v>
      </c>
      <c r="L29" s="34"/>
      <c r="M29" s="34"/>
      <c r="N29" s="31"/>
      <c r="O29" s="31">
        <v>12</v>
      </c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>
        <v>12</v>
      </c>
      <c r="Z29" s="31"/>
      <c r="AA29" s="31">
        <v>12</v>
      </c>
      <c r="AB29" s="38"/>
      <c r="AC29" s="38">
        <v>10</v>
      </c>
      <c r="AD29" s="31"/>
      <c r="AE29" s="31"/>
      <c r="AF29" s="20">
        <f t="shared" si="0"/>
        <v>82</v>
      </c>
      <c r="AG29" s="20">
        <f t="shared" si="1"/>
        <v>0</v>
      </c>
      <c r="AH29" s="31"/>
    </row>
    <row r="30" spans="1:34" x14ac:dyDescent="0.25">
      <c r="A30" s="29"/>
      <c r="B30" s="30">
        <v>44036</v>
      </c>
      <c r="C30" s="31" t="s">
        <v>71</v>
      </c>
      <c r="D30" s="32"/>
      <c r="E30" s="32"/>
      <c r="F30" s="31"/>
      <c r="G30" s="31">
        <v>36</v>
      </c>
      <c r="H30" s="33"/>
      <c r="I30" s="33"/>
      <c r="J30" s="31"/>
      <c r="K30" s="31">
        <v>12</v>
      </c>
      <c r="L30" s="34"/>
      <c r="M30" s="34"/>
      <c r="N30" s="31"/>
      <c r="O30" s="31">
        <v>12</v>
      </c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44032</v>
      </c>
      <c r="C31" s="31" t="s">
        <v>72</v>
      </c>
      <c r="D31" s="32"/>
      <c r="E31" s="32"/>
      <c r="F31" s="31"/>
      <c r="G31" s="31"/>
      <c r="H31" s="33"/>
      <c r="I31" s="33"/>
      <c r="J31" s="31"/>
      <c r="K31" s="31">
        <v>12</v>
      </c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>
        <v>12</v>
      </c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24</v>
      </c>
      <c r="AG31" s="20">
        <f t="shared" si="1"/>
        <v>0</v>
      </c>
      <c r="AH31" s="31"/>
    </row>
    <row r="32" spans="1:34" x14ac:dyDescent="0.25">
      <c r="A32" s="29"/>
      <c r="B32" s="30">
        <v>44036</v>
      </c>
      <c r="C32" s="31" t="s">
        <v>58</v>
      </c>
      <c r="D32" s="32"/>
      <c r="E32" s="32"/>
      <c r="F32" s="31">
        <v>12</v>
      </c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12</v>
      </c>
      <c r="AH32" s="31"/>
    </row>
    <row r="33" spans="1:34" x14ac:dyDescent="0.25">
      <c r="A33" s="29"/>
      <c r="B33" s="30">
        <v>44036</v>
      </c>
      <c r="C33" s="31" t="s">
        <v>73</v>
      </c>
      <c r="D33" s="32"/>
      <c r="E33" s="32"/>
      <c r="F33" s="31">
        <v>24</v>
      </c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24</v>
      </c>
      <c r="AH33" s="31"/>
    </row>
    <row r="34" spans="1:34" x14ac:dyDescent="0.25">
      <c r="A34" s="29"/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x14ac:dyDescent="0.25">
      <c r="A35" s="29"/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x14ac:dyDescent="0.25">
      <c r="A36" s="39"/>
      <c r="B36" s="40"/>
      <c r="C36" s="41" t="s">
        <v>29</v>
      </c>
      <c r="D36" s="77">
        <f>SUM(D9:D35)-SUM(E9:E35)</f>
        <v>0</v>
      </c>
      <c r="E36" s="77"/>
      <c r="F36" s="60">
        <f>SUM(F9:F35)-SUM(G9:G35)</f>
        <v>0</v>
      </c>
      <c r="G36" s="60"/>
      <c r="H36" s="89">
        <f>SUM(H9:H35)-SUM(I9:I35)</f>
        <v>0</v>
      </c>
      <c r="I36" s="89"/>
      <c r="J36" s="60">
        <f>SUM(J9:J35)-SUM(K9:K35)</f>
        <v>24</v>
      </c>
      <c r="K36" s="60"/>
      <c r="L36" s="90">
        <f>SUM(L9:L35)-SUM(M9:M35)</f>
        <v>0</v>
      </c>
      <c r="M36" s="90"/>
      <c r="N36" s="60">
        <f>SUM(N9:N35)-SUM(O9:O35)</f>
        <v>60</v>
      </c>
      <c r="O36" s="60"/>
      <c r="P36" s="93">
        <f>SUM(P9:P35)-SUM(Q9:Q35)</f>
        <v>0</v>
      </c>
      <c r="Q36" s="93"/>
      <c r="R36" s="60">
        <f>SUM(R9:R35)-SUM(S9:S35)</f>
        <v>0</v>
      </c>
      <c r="S36" s="60"/>
      <c r="T36" s="94">
        <f>SUM(T9:T35)-SUM(U9:U35)</f>
        <v>0</v>
      </c>
      <c r="U36" s="94"/>
      <c r="V36" s="60">
        <f>SUM(V9:V35)-SUM(W9:W35)</f>
        <v>0</v>
      </c>
      <c r="W36" s="60"/>
      <c r="X36" s="95">
        <f>SUM(X9:X35)-SUM(Y9:Y35)</f>
        <v>36</v>
      </c>
      <c r="Y36" s="95"/>
      <c r="Z36" s="60">
        <f>SUM(Z9:Z35)-SUM(AA9:AA35)</f>
        <v>24</v>
      </c>
      <c r="AA36" s="60"/>
      <c r="AB36" s="91">
        <f>SUM(AB9:AB35)-SUM(AC9:AC35)</f>
        <v>96</v>
      </c>
      <c r="AC36" s="91"/>
      <c r="AD36" s="60">
        <f>SUM(AD9:AD35)-SUM(AE9:AE35)</f>
        <v>127</v>
      </c>
      <c r="AE36" s="60"/>
      <c r="AF36" s="20">
        <f t="shared" si="0"/>
        <v>0</v>
      </c>
      <c r="AG36" s="20">
        <f t="shared" si="1"/>
        <v>367</v>
      </c>
      <c r="AH36" s="42"/>
    </row>
    <row r="37" spans="1:34" x14ac:dyDescent="0.25">
      <c r="A37" s="39"/>
      <c r="B37" s="40"/>
      <c r="C37" s="41" t="s">
        <v>30</v>
      </c>
      <c r="D37" s="86">
        <f>D36/24</f>
        <v>0</v>
      </c>
      <c r="E37" s="86"/>
      <c r="F37" s="58">
        <f>F36/12</f>
        <v>0</v>
      </c>
      <c r="G37" s="58"/>
      <c r="H37" s="87">
        <f>H36/24</f>
        <v>0</v>
      </c>
      <c r="I37" s="87"/>
      <c r="J37" s="92">
        <f>J36/12</f>
        <v>2</v>
      </c>
      <c r="K37" s="92"/>
      <c r="L37" s="88">
        <f>L36/24</f>
        <v>0</v>
      </c>
      <c r="M37" s="88"/>
      <c r="N37" s="58">
        <f>N36/12</f>
        <v>5</v>
      </c>
      <c r="O37" s="58"/>
      <c r="P37" s="61">
        <f>P36/24</f>
        <v>0</v>
      </c>
      <c r="Q37" s="61"/>
      <c r="R37" s="58">
        <f>R36/12</f>
        <v>0</v>
      </c>
      <c r="S37" s="58"/>
      <c r="T37" s="62">
        <f>T36/24</f>
        <v>0</v>
      </c>
      <c r="U37" s="62"/>
      <c r="V37" s="58">
        <f>V36/12</f>
        <v>0</v>
      </c>
      <c r="W37" s="58"/>
      <c r="X37" s="57">
        <f>X36/12</f>
        <v>3</v>
      </c>
      <c r="Y37" s="57"/>
      <c r="Z37" s="57">
        <f>Z36/12</f>
        <v>2</v>
      </c>
      <c r="AA37" s="57"/>
      <c r="AB37" s="59">
        <f>AB36/24</f>
        <v>4</v>
      </c>
      <c r="AC37" s="59"/>
      <c r="AD37" s="60"/>
      <c r="AE37" s="60"/>
      <c r="AF37" s="20"/>
      <c r="AG37" s="20"/>
      <c r="AH37" s="42"/>
    </row>
    <row r="38" spans="1:34" s="41" customFormat="1" x14ac:dyDescent="0.25">
      <c r="A38" s="81" t="s">
        <v>27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3"/>
      <c r="AF38" s="43">
        <f>SUM(AF9:AF35)</f>
        <v>2067</v>
      </c>
      <c r="AG38" s="43">
        <f>SUM(AG9:AG35)</f>
        <v>2410</v>
      </c>
      <c r="AH38" s="44"/>
    </row>
    <row r="39" spans="1:34" x14ac:dyDescent="0.25">
      <c r="A39" s="81" t="s">
        <v>28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3"/>
      <c r="AF39" s="84">
        <f>AG38-AF38</f>
        <v>343</v>
      </c>
      <c r="AG39" s="85"/>
      <c r="AH39" s="44"/>
    </row>
    <row r="40" spans="1:34" x14ac:dyDescent="0.25">
      <c r="D40" s="96"/>
      <c r="E40" s="96"/>
      <c r="F40" s="96"/>
      <c r="G40" s="96"/>
      <c r="H40" s="96"/>
      <c r="I40" s="96"/>
      <c r="J40" s="96">
        <v>2</v>
      </c>
      <c r="K40" s="96"/>
      <c r="L40" s="96"/>
      <c r="M40" s="96"/>
      <c r="N40" s="97">
        <v>6</v>
      </c>
      <c r="O40" s="97"/>
      <c r="P40" s="96"/>
      <c r="Q40" s="96"/>
      <c r="R40" s="96"/>
      <c r="S40" s="96"/>
      <c r="T40" s="96"/>
      <c r="U40" s="96"/>
      <c r="V40" s="96"/>
      <c r="W40" s="96"/>
      <c r="X40" s="96">
        <v>3</v>
      </c>
      <c r="Y40" s="96"/>
      <c r="Z40" s="96">
        <v>2</v>
      </c>
      <c r="AA40" s="96"/>
      <c r="AB40" s="96">
        <v>4</v>
      </c>
      <c r="AC40" s="96"/>
    </row>
    <row r="44" spans="1:34" x14ac:dyDescent="0.25">
      <c r="X44" s="6" t="s">
        <v>41</v>
      </c>
    </row>
  </sheetData>
  <mergeCells count="70">
    <mergeCell ref="X40:Y40"/>
    <mergeCell ref="Z40:AA40"/>
    <mergeCell ref="AB40:AC40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A38:AE38"/>
    <mergeCell ref="A39:AE39"/>
    <mergeCell ref="AF39:AG39"/>
    <mergeCell ref="T37:U37"/>
    <mergeCell ref="V37:W37"/>
    <mergeCell ref="X37:Y37"/>
    <mergeCell ref="Z37:AA37"/>
    <mergeCell ref="AB37:AC37"/>
    <mergeCell ref="AD37:AE37"/>
    <mergeCell ref="AB36:AC36"/>
    <mergeCell ref="AD36:AE36"/>
    <mergeCell ref="D37:E37"/>
    <mergeCell ref="F37:G37"/>
    <mergeCell ref="H37:I37"/>
    <mergeCell ref="J37:K37"/>
    <mergeCell ref="L37:M37"/>
    <mergeCell ref="N37:O37"/>
    <mergeCell ref="P37:Q37"/>
    <mergeCell ref="R37:S37"/>
    <mergeCell ref="P36:Q36"/>
    <mergeCell ref="R36:S36"/>
    <mergeCell ref="T36:U36"/>
    <mergeCell ref="V36:W36"/>
    <mergeCell ref="X36:Y36"/>
    <mergeCell ref="Z36:AA36"/>
    <mergeCell ref="AB7:AC7"/>
    <mergeCell ref="AD7:AE7"/>
    <mergeCell ref="AF7:AF8"/>
    <mergeCell ref="AG7:AG8"/>
    <mergeCell ref="D36:E36"/>
    <mergeCell ref="F36:G36"/>
    <mergeCell ref="H36:I36"/>
    <mergeCell ref="J36:K36"/>
    <mergeCell ref="L36:M36"/>
    <mergeCell ref="N36:O36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T7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2020-07-24T10:16:54Z</dcterms:modified>
</cp:coreProperties>
</file>