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oanh thu" sheetId="1" r:id="rId1"/>
    <sheet name="hàng trả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2" l="1"/>
  <c r="H39" i="1"/>
  <c r="H12" i="2"/>
  <c r="G39" i="1"/>
  <c r="F12" i="2"/>
  <c r="H11" i="2"/>
  <c r="H10" i="2"/>
  <c r="H7" i="2"/>
  <c r="H8" i="2"/>
  <c r="G40" i="1" s="1"/>
  <c r="G41" i="1" s="1"/>
  <c r="H9" i="2"/>
  <c r="H6" i="2"/>
  <c r="H31" i="1" l="1"/>
  <c r="H32" i="1" l="1"/>
  <c r="H33" i="1"/>
  <c r="H30" i="1"/>
  <c r="H29" i="1" l="1"/>
  <c r="H28" i="1" l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34" i="1" l="1"/>
</calcChain>
</file>

<file path=xl/sharedStrings.xml><?xml version="1.0" encoding="utf-8"?>
<sst xmlns="http://schemas.openxmlformats.org/spreadsheetml/2006/main" count="79" uniqueCount="32">
  <si>
    <t>CÔNG TY CỔ PHẦN ĐT &amp; PT NANO MILK</t>
  </si>
  <si>
    <t xml:space="preserve"> Số:………./PKD. MST: 0108806878</t>
  </si>
  <si>
    <t>Ngày, tháng</t>
  </si>
  <si>
    <t>Thông tin khách hàng</t>
  </si>
  <si>
    <t>Thông tin về sản phẩm</t>
  </si>
  <si>
    <t>Ghi chú</t>
  </si>
  <si>
    <t>Tên khách hàng</t>
  </si>
  <si>
    <t>Địa chỉ</t>
  </si>
  <si>
    <t>Mã sản phẩm</t>
  </si>
  <si>
    <t>Số lượng (hộp)</t>
  </si>
  <si>
    <t>Đơn giá (VNĐ)</t>
  </si>
  <si>
    <t>Thành tiền (VNĐ)</t>
  </si>
  <si>
    <t>ĐL Anh Minh</t>
  </si>
  <si>
    <t>Gia Lâm, Hà Nội</t>
  </si>
  <si>
    <t>1CX45</t>
  </si>
  <si>
    <t>1CX90</t>
  </si>
  <si>
    <t>2CX45</t>
  </si>
  <si>
    <t>2CX90</t>
  </si>
  <si>
    <t>3CX90</t>
  </si>
  <si>
    <t>GCX90</t>
  </si>
  <si>
    <t>BCX90</t>
  </si>
  <si>
    <t>SN45</t>
  </si>
  <si>
    <t>GC90</t>
  </si>
  <si>
    <t>TD90</t>
  </si>
  <si>
    <t xml:space="preserve">DOANH THU ĐẠI LÝ ANH MINH </t>
  </si>
  <si>
    <t>TĐ90</t>
  </si>
  <si>
    <t>Số HĐ</t>
  </si>
  <si>
    <t>ĐẠI LÝ ANH MINH TRẢ HÀNG</t>
  </si>
  <si>
    <t xml:space="preserve">Đại Lý Anh Minh cần nhập số hàng là </t>
  </si>
  <si>
    <t xml:space="preserve">Đại Lý đã nhập số hàng là </t>
  </si>
  <si>
    <t xml:space="preserve">Đại lý đã trả số hàng là </t>
  </si>
  <si>
    <t>Vậy công ty cần trả đại lý số hàng là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</si>
</sst>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-* #,##0\ _₫_-;\-* #,##0\ _₫_-;_-* &quot;-&quot;??\ _₫_-;_-@_-"/>
    <numFmt numFmtId="165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163"/>
    </font>
    <font>
      <b/>
      <sz val="12"/>
      <color theme="1"/>
      <name val="Times New Roman"/>
      <family val="1"/>
      <charset val="163"/>
    </font>
    <font>
      <sz val="12"/>
      <color theme="1"/>
      <name val="Calibri"/>
      <family val="2"/>
      <scheme val="minor"/>
    </font>
    <font>
      <i/>
      <sz val="12"/>
      <color theme="1"/>
      <name val="Times New Roman"/>
      <family val="1"/>
      <charset val="163"/>
    </font>
    <font>
      <b/>
      <sz val="14"/>
      <color rgb="FFFF0000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4" fillId="0" borderId="0" xfId="0" applyFont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14" fontId="4" fillId="0" borderId="0" xfId="0" applyNumberFormat="1" applyFont="1"/>
    <xf numFmtId="165" fontId="6" fillId="0" borderId="1" xfId="0" applyNumberFormat="1" applyFont="1" applyBorder="1"/>
    <xf numFmtId="0" fontId="7" fillId="0" borderId="1" xfId="0" applyFont="1" applyBorder="1" applyAlignment="1">
      <alignment horizontal="center" vertical="center" wrapText="1"/>
    </xf>
    <xf numFmtId="14" fontId="3" fillId="0" borderId="0" xfId="0" applyNumberFormat="1" applyFont="1" applyAlignment="1">
      <alignment horizontal="center"/>
    </xf>
    <xf numFmtId="14" fontId="3" fillId="0" borderId="3" xfId="0" applyNumberFormat="1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14" fontId="10" fillId="0" borderId="7" xfId="0" applyNumberFormat="1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7" xfId="0" applyFont="1" applyBorder="1" applyAlignment="1">
      <alignment horizontal="right"/>
    </xf>
    <xf numFmtId="164" fontId="10" fillId="0" borderId="7" xfId="1" applyNumberFormat="1" applyFont="1" applyBorder="1" applyAlignment="1">
      <alignment horizontal="right"/>
    </xf>
    <xf numFmtId="3" fontId="10" fillId="0" borderId="7" xfId="0" applyNumberFormat="1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14" fontId="10" fillId="0" borderId="9" xfId="0" applyNumberFormat="1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9" xfId="0" applyFont="1" applyBorder="1" applyAlignment="1">
      <alignment horizontal="right"/>
    </xf>
    <xf numFmtId="164" fontId="10" fillId="0" borderId="9" xfId="1" applyNumberFormat="1" applyFont="1" applyBorder="1" applyAlignment="1">
      <alignment horizontal="right"/>
    </xf>
    <xf numFmtId="3" fontId="10" fillId="0" borderId="9" xfId="0" applyNumberFormat="1" applyFont="1" applyBorder="1" applyAlignment="1">
      <alignment horizontal="center"/>
    </xf>
    <xf numFmtId="0" fontId="10" fillId="0" borderId="1" xfId="0" applyFont="1" applyBorder="1"/>
    <xf numFmtId="14" fontId="10" fillId="0" borderId="1" xfId="0" applyNumberFormat="1" applyFont="1" applyBorder="1"/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164" fontId="10" fillId="0" borderId="1" xfId="1" applyNumberFormat="1" applyFont="1" applyBorder="1" applyAlignment="1">
      <alignment horizontal="right"/>
    </xf>
    <xf numFmtId="3" fontId="10" fillId="0" borderId="1" xfId="0" applyNumberFormat="1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14" fontId="10" fillId="0" borderId="8" xfId="0" applyNumberFormat="1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8" xfId="0" applyFont="1" applyBorder="1" applyAlignment="1">
      <alignment horizontal="right"/>
    </xf>
    <xf numFmtId="164" fontId="10" fillId="0" borderId="8" xfId="1" applyNumberFormat="1" applyFont="1" applyBorder="1" applyAlignment="1">
      <alignment horizontal="right"/>
    </xf>
    <xf numFmtId="3" fontId="10" fillId="0" borderId="8" xfId="0" applyNumberFormat="1" applyFont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 wrapText="1"/>
    </xf>
    <xf numFmtId="164" fontId="10" fillId="0" borderId="1" xfId="1" applyNumberFormat="1" applyFont="1" applyBorder="1"/>
    <xf numFmtId="0" fontId="7" fillId="2" borderId="0" xfId="0" applyFont="1" applyFill="1" applyAlignment="1">
      <alignment horizontal="center" vertical="center"/>
    </xf>
    <xf numFmtId="14" fontId="8" fillId="2" borderId="0" xfId="0" applyNumberFormat="1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7" fillId="2" borderId="0" xfId="0" applyFont="1" applyFill="1"/>
    <xf numFmtId="165" fontId="7" fillId="2" borderId="0" xfId="1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14" fontId="9" fillId="2" borderId="0" xfId="0" applyNumberFormat="1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165" fontId="7" fillId="2" borderId="0" xfId="1" applyNumberFormat="1" applyFont="1" applyFill="1" applyAlignment="1">
      <alignment horizontal="center" vertical="center"/>
    </xf>
    <xf numFmtId="14" fontId="8" fillId="2" borderId="0" xfId="0" applyNumberFormat="1" applyFont="1" applyFill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14" fontId="8" fillId="2" borderId="3" xfId="0" applyNumberFormat="1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4" fontId="8" fillId="2" borderId="2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 wrapText="1"/>
    </xf>
    <xf numFmtId="165" fontId="8" fillId="2" borderId="1" xfId="1" applyNumberFormat="1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/>
    </xf>
    <xf numFmtId="14" fontId="7" fillId="2" borderId="7" xfId="0" applyNumberFormat="1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right"/>
    </xf>
    <xf numFmtId="165" fontId="7" fillId="2" borderId="7" xfId="1" applyNumberFormat="1" applyFont="1" applyFill="1" applyBorder="1" applyAlignment="1">
      <alignment horizontal="right"/>
    </xf>
    <xf numFmtId="165" fontId="7" fillId="2" borderId="7" xfId="1" applyNumberFormat="1" applyFont="1" applyFill="1" applyBorder="1" applyAlignment="1">
      <alignment horizontal="center"/>
    </xf>
    <xf numFmtId="0" fontId="7" fillId="2" borderId="7" xfId="0" applyFont="1" applyFill="1" applyBorder="1"/>
    <xf numFmtId="0" fontId="7" fillId="2" borderId="8" xfId="0" applyFont="1" applyFill="1" applyBorder="1" applyAlignment="1">
      <alignment horizontal="center" vertical="center"/>
    </xf>
    <xf numFmtId="14" fontId="7" fillId="2" borderId="8" xfId="0" applyNumberFormat="1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right"/>
    </xf>
    <xf numFmtId="165" fontId="7" fillId="2" borderId="8" xfId="1" applyNumberFormat="1" applyFont="1" applyFill="1" applyBorder="1"/>
    <xf numFmtId="165" fontId="7" fillId="2" borderId="8" xfId="1" applyNumberFormat="1" applyFont="1" applyFill="1" applyBorder="1" applyAlignment="1">
      <alignment horizontal="center"/>
    </xf>
    <xf numFmtId="0" fontId="7" fillId="2" borderId="8" xfId="0" applyFont="1" applyFill="1" applyBorder="1"/>
    <xf numFmtId="0" fontId="7" fillId="2" borderId="9" xfId="0" applyFont="1" applyFill="1" applyBorder="1" applyAlignment="1">
      <alignment horizontal="center" vertical="center"/>
    </xf>
    <xf numFmtId="14" fontId="7" fillId="2" borderId="9" xfId="0" applyNumberFormat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right"/>
    </xf>
    <xf numFmtId="165" fontId="7" fillId="2" borderId="9" xfId="1" applyNumberFormat="1" applyFont="1" applyFill="1" applyBorder="1"/>
    <xf numFmtId="165" fontId="7" fillId="2" borderId="9" xfId="1" applyNumberFormat="1" applyFont="1" applyFill="1" applyBorder="1" applyAlignment="1">
      <alignment horizontal="center"/>
    </xf>
    <xf numFmtId="0" fontId="7" fillId="2" borderId="9" xfId="0" applyFont="1" applyFill="1" applyBorder="1"/>
    <xf numFmtId="0" fontId="7" fillId="2" borderId="7" xfId="0" applyFont="1" applyFill="1" applyBorder="1" applyAlignment="1">
      <alignment vertical="center"/>
    </xf>
    <xf numFmtId="14" fontId="7" fillId="2" borderId="7" xfId="0" applyNumberFormat="1" applyFont="1" applyFill="1" applyBorder="1" applyAlignment="1">
      <alignment vertical="center"/>
    </xf>
    <xf numFmtId="0" fontId="7" fillId="2" borderId="7" xfId="0" applyFont="1" applyFill="1" applyBorder="1" applyAlignment="1">
      <alignment vertical="center" wrapText="1"/>
    </xf>
    <xf numFmtId="165" fontId="7" fillId="2" borderId="7" xfId="1" applyNumberFormat="1" applyFont="1" applyFill="1" applyBorder="1"/>
    <xf numFmtId="0" fontId="7" fillId="2" borderId="8" xfId="0" applyFont="1" applyFill="1" applyBorder="1" applyAlignment="1">
      <alignment vertical="center"/>
    </xf>
    <xf numFmtId="14" fontId="7" fillId="2" borderId="8" xfId="0" applyNumberFormat="1" applyFont="1" applyFill="1" applyBorder="1" applyAlignment="1">
      <alignment vertical="center"/>
    </xf>
    <xf numFmtId="0" fontId="7" fillId="2" borderId="8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vertical="center"/>
    </xf>
    <xf numFmtId="14" fontId="7" fillId="2" borderId="9" xfId="0" applyNumberFormat="1" applyFont="1" applyFill="1" applyBorder="1" applyAlignment="1">
      <alignment vertical="center"/>
    </xf>
    <xf numFmtId="0" fontId="7" fillId="2" borderId="9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14" fontId="7" fillId="2" borderId="1" xfId="0" applyNumberFormat="1" applyFont="1" applyFill="1" applyBorder="1"/>
    <xf numFmtId="0" fontId="7" fillId="2" borderId="1" xfId="0" applyFont="1" applyFill="1" applyBorder="1"/>
    <xf numFmtId="165" fontId="7" fillId="2" borderId="1" xfId="1" applyNumberFormat="1" applyFont="1" applyFill="1" applyBorder="1"/>
    <xf numFmtId="165" fontId="7" fillId="2" borderId="1" xfId="1" applyNumberFormat="1" applyFont="1" applyFill="1" applyBorder="1" applyAlignment="1">
      <alignment horizontal="center"/>
    </xf>
    <xf numFmtId="165" fontId="7" fillId="2" borderId="1" xfId="1" applyNumberFormat="1" applyFont="1" applyFill="1" applyBorder="1" applyAlignment="1"/>
    <xf numFmtId="165" fontId="7" fillId="2" borderId="7" xfId="1" applyNumberFormat="1" applyFont="1" applyFill="1" applyBorder="1" applyAlignment="1"/>
    <xf numFmtId="165" fontId="7" fillId="2" borderId="9" xfId="1" applyNumberFormat="1" applyFont="1" applyFill="1" applyBorder="1" applyAlignment="1"/>
    <xf numFmtId="165" fontId="8" fillId="2" borderId="1" xfId="1" applyNumberFormat="1" applyFont="1" applyFill="1" applyBorder="1"/>
    <xf numFmtId="14" fontId="7" fillId="2" borderId="0" xfId="0" applyNumberFormat="1" applyFont="1" applyFill="1"/>
    <xf numFmtId="165" fontId="7" fillId="2" borderId="0" xfId="1" applyNumberFormat="1" applyFont="1" applyFill="1"/>
    <xf numFmtId="165" fontId="8" fillId="2" borderId="0" xfId="1" applyNumberFormat="1" applyFont="1" applyFill="1" applyAlignment="1"/>
    <xf numFmtId="165" fontId="8" fillId="2" borderId="0" xfId="1" applyNumberFormat="1" applyFont="1" applyFill="1"/>
    <xf numFmtId="14" fontId="7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65" fontId="8" fillId="2" borderId="0" xfId="1" applyNumberFormat="1" applyFont="1" applyFill="1" applyAlignment="1">
      <alignment horizontal="center"/>
    </xf>
    <xf numFmtId="14" fontId="8" fillId="2" borderId="0" xfId="0" applyNumberFormat="1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tabSelected="1" topLeftCell="A19" zoomScaleNormal="100" workbookViewId="0">
      <selection activeCell="M34" sqref="M34"/>
    </sheetView>
  </sheetViews>
  <sheetFormatPr defaultRowHeight="12.75" x14ac:dyDescent="0.2"/>
  <cols>
    <col min="1" max="1" width="6" style="49" bestFit="1" customWidth="1"/>
    <col min="2" max="2" width="9.7109375" style="111" customWidth="1"/>
    <col min="3" max="3" width="11.7109375" style="52" bestFit="1" customWidth="1"/>
    <col min="4" max="4" width="13.28515625" style="52" bestFit="1" customWidth="1"/>
    <col min="5" max="5" width="6.5703125" style="52" bestFit="1" customWidth="1"/>
    <col min="6" max="6" width="3.7109375" style="52" customWidth="1"/>
    <col min="7" max="7" width="12" style="112" bestFit="1" customWidth="1"/>
    <col min="8" max="8" width="15.42578125" style="112" bestFit="1" customWidth="1"/>
    <col min="9" max="9" width="4.42578125" style="52" bestFit="1" customWidth="1"/>
    <col min="10" max="16384" width="9.140625" style="52"/>
  </cols>
  <sheetData>
    <row r="1" spans="1:9" x14ac:dyDescent="0.2">
      <c r="B1" s="50" t="s">
        <v>0</v>
      </c>
      <c r="C1" s="51"/>
      <c r="D1" s="51"/>
      <c r="G1" s="53"/>
      <c r="H1" s="53"/>
      <c r="I1" s="54"/>
    </row>
    <row r="2" spans="1:9" x14ac:dyDescent="0.2">
      <c r="B2" s="55" t="s">
        <v>1</v>
      </c>
      <c r="C2" s="56"/>
      <c r="D2" s="56"/>
      <c r="G2" s="57"/>
      <c r="H2" s="57"/>
      <c r="I2" s="49"/>
    </row>
    <row r="3" spans="1:9" x14ac:dyDescent="0.2">
      <c r="A3" s="58" t="s">
        <v>24</v>
      </c>
      <c r="B3" s="58"/>
      <c r="C3" s="58"/>
      <c r="D3" s="58"/>
      <c r="E3" s="58"/>
      <c r="F3" s="58"/>
      <c r="G3" s="58"/>
      <c r="H3" s="58"/>
      <c r="I3" s="58"/>
    </row>
    <row r="4" spans="1:9" ht="36" customHeight="1" x14ac:dyDescent="0.2">
      <c r="A4" s="59" t="s">
        <v>26</v>
      </c>
      <c r="B4" s="60" t="s">
        <v>2</v>
      </c>
      <c r="C4" s="61" t="s">
        <v>3</v>
      </c>
      <c r="D4" s="62"/>
      <c r="E4" s="61" t="s">
        <v>4</v>
      </c>
      <c r="F4" s="63"/>
      <c r="G4" s="63"/>
      <c r="H4" s="63"/>
      <c r="I4" s="64" t="s">
        <v>5</v>
      </c>
    </row>
    <row r="5" spans="1:9" ht="36.75" customHeight="1" x14ac:dyDescent="0.2">
      <c r="A5" s="59"/>
      <c r="B5" s="65"/>
      <c r="C5" s="66" t="s">
        <v>6</v>
      </c>
      <c r="D5" s="64" t="s">
        <v>7</v>
      </c>
      <c r="E5" s="64" t="s">
        <v>8</v>
      </c>
      <c r="F5" s="64" t="s">
        <v>9</v>
      </c>
      <c r="G5" s="67" t="s">
        <v>10</v>
      </c>
      <c r="H5" s="67" t="s">
        <v>11</v>
      </c>
      <c r="I5" s="64"/>
    </row>
    <row r="6" spans="1:9" ht="27" customHeight="1" x14ac:dyDescent="0.2">
      <c r="A6" s="68"/>
      <c r="B6" s="69">
        <v>44162</v>
      </c>
      <c r="C6" s="70" t="s">
        <v>12</v>
      </c>
      <c r="D6" s="70" t="s">
        <v>13</v>
      </c>
      <c r="E6" s="71" t="s">
        <v>14</v>
      </c>
      <c r="F6" s="72">
        <v>48</v>
      </c>
      <c r="G6" s="73">
        <v>255000</v>
      </c>
      <c r="H6" s="74">
        <f t="shared" ref="H6:H33" si="0">F6*G6</f>
        <v>12240000</v>
      </c>
      <c r="I6" s="75"/>
    </row>
    <row r="7" spans="1:9" x14ac:dyDescent="0.2">
      <c r="A7" s="76"/>
      <c r="B7" s="77"/>
      <c r="C7" s="78"/>
      <c r="D7" s="78"/>
      <c r="E7" s="79" t="s">
        <v>15</v>
      </c>
      <c r="F7" s="80">
        <v>24</v>
      </c>
      <c r="G7" s="81">
        <v>455000</v>
      </c>
      <c r="H7" s="82">
        <f t="shared" si="0"/>
        <v>10920000</v>
      </c>
      <c r="I7" s="83"/>
    </row>
    <row r="8" spans="1:9" x14ac:dyDescent="0.2">
      <c r="A8" s="76"/>
      <c r="B8" s="77"/>
      <c r="C8" s="78"/>
      <c r="D8" s="78"/>
      <c r="E8" s="79" t="s">
        <v>16</v>
      </c>
      <c r="F8" s="80">
        <v>48</v>
      </c>
      <c r="G8" s="81">
        <v>265000</v>
      </c>
      <c r="H8" s="82">
        <f t="shared" si="0"/>
        <v>12720000</v>
      </c>
      <c r="I8" s="83"/>
    </row>
    <row r="9" spans="1:9" x14ac:dyDescent="0.2">
      <c r="A9" s="76"/>
      <c r="B9" s="77"/>
      <c r="C9" s="78"/>
      <c r="D9" s="78"/>
      <c r="E9" s="79" t="s">
        <v>17</v>
      </c>
      <c r="F9" s="80">
        <v>24</v>
      </c>
      <c r="G9" s="81">
        <v>465000</v>
      </c>
      <c r="H9" s="82">
        <f t="shared" si="0"/>
        <v>11160000</v>
      </c>
      <c r="I9" s="83"/>
    </row>
    <row r="10" spans="1:9" x14ac:dyDescent="0.2">
      <c r="A10" s="76"/>
      <c r="B10" s="77"/>
      <c r="C10" s="78"/>
      <c r="D10" s="78"/>
      <c r="E10" s="79" t="s">
        <v>18</v>
      </c>
      <c r="F10" s="80">
        <v>24</v>
      </c>
      <c r="G10" s="81">
        <v>475000</v>
      </c>
      <c r="H10" s="82">
        <f t="shared" si="0"/>
        <v>11400000</v>
      </c>
      <c r="I10" s="83"/>
    </row>
    <row r="11" spans="1:9" x14ac:dyDescent="0.2">
      <c r="A11" s="76"/>
      <c r="B11" s="77"/>
      <c r="C11" s="78"/>
      <c r="D11" s="78"/>
      <c r="E11" s="79" t="s">
        <v>19</v>
      </c>
      <c r="F11" s="80">
        <v>24</v>
      </c>
      <c r="G11" s="81">
        <v>485000</v>
      </c>
      <c r="H11" s="82">
        <f t="shared" si="0"/>
        <v>11640000</v>
      </c>
      <c r="I11" s="83"/>
    </row>
    <row r="12" spans="1:9" x14ac:dyDescent="0.2">
      <c r="A12" s="76"/>
      <c r="B12" s="77"/>
      <c r="C12" s="78"/>
      <c r="D12" s="78"/>
      <c r="E12" s="79" t="s">
        <v>20</v>
      </c>
      <c r="F12" s="80">
        <v>24</v>
      </c>
      <c r="G12" s="81">
        <v>485000</v>
      </c>
      <c r="H12" s="82">
        <f t="shared" si="0"/>
        <v>11640000</v>
      </c>
      <c r="I12" s="83"/>
    </row>
    <row r="13" spans="1:9" x14ac:dyDescent="0.2">
      <c r="A13" s="76"/>
      <c r="B13" s="77"/>
      <c r="C13" s="78"/>
      <c r="D13" s="78"/>
      <c r="E13" s="79" t="s">
        <v>21</v>
      </c>
      <c r="F13" s="80">
        <v>48</v>
      </c>
      <c r="G13" s="81">
        <v>550000</v>
      </c>
      <c r="H13" s="82">
        <f t="shared" si="0"/>
        <v>26400000</v>
      </c>
      <c r="I13" s="83"/>
    </row>
    <row r="14" spans="1:9" x14ac:dyDescent="0.2">
      <c r="A14" s="76"/>
      <c r="B14" s="77"/>
      <c r="C14" s="78"/>
      <c r="D14" s="78"/>
      <c r="E14" s="79" t="s">
        <v>22</v>
      </c>
      <c r="F14" s="80">
        <v>24</v>
      </c>
      <c r="G14" s="81">
        <v>455000</v>
      </c>
      <c r="H14" s="82">
        <f t="shared" si="0"/>
        <v>10920000</v>
      </c>
      <c r="I14" s="83"/>
    </row>
    <row r="15" spans="1:9" x14ac:dyDescent="0.2">
      <c r="A15" s="84"/>
      <c r="B15" s="85"/>
      <c r="C15" s="86"/>
      <c r="D15" s="86"/>
      <c r="E15" s="87" t="s">
        <v>23</v>
      </c>
      <c r="F15" s="88">
        <v>24</v>
      </c>
      <c r="G15" s="89">
        <v>455000</v>
      </c>
      <c r="H15" s="90">
        <f t="shared" si="0"/>
        <v>10920000</v>
      </c>
      <c r="I15" s="91"/>
    </row>
    <row r="16" spans="1:9" x14ac:dyDescent="0.2">
      <c r="A16" s="92"/>
      <c r="B16" s="93">
        <v>44171</v>
      </c>
      <c r="C16" s="94" t="s">
        <v>12</v>
      </c>
      <c r="D16" s="94" t="s">
        <v>13</v>
      </c>
      <c r="E16" s="71" t="s">
        <v>14</v>
      </c>
      <c r="F16" s="72">
        <v>24</v>
      </c>
      <c r="G16" s="95">
        <v>255000</v>
      </c>
      <c r="H16" s="74">
        <f t="shared" si="0"/>
        <v>6120000</v>
      </c>
      <c r="I16" s="75"/>
    </row>
    <row r="17" spans="1:9" x14ac:dyDescent="0.2">
      <c r="A17" s="96"/>
      <c r="B17" s="97"/>
      <c r="C17" s="98"/>
      <c r="D17" s="98"/>
      <c r="E17" s="79" t="s">
        <v>15</v>
      </c>
      <c r="F17" s="80">
        <v>12</v>
      </c>
      <c r="G17" s="81">
        <v>455000</v>
      </c>
      <c r="H17" s="82">
        <f t="shared" si="0"/>
        <v>5460000</v>
      </c>
      <c r="I17" s="83"/>
    </row>
    <row r="18" spans="1:9" x14ac:dyDescent="0.2">
      <c r="A18" s="96"/>
      <c r="B18" s="97"/>
      <c r="C18" s="98"/>
      <c r="D18" s="98"/>
      <c r="E18" s="79" t="s">
        <v>16</v>
      </c>
      <c r="F18" s="80">
        <v>24</v>
      </c>
      <c r="G18" s="81">
        <v>265000</v>
      </c>
      <c r="H18" s="82">
        <f t="shared" si="0"/>
        <v>6360000</v>
      </c>
      <c r="I18" s="83"/>
    </row>
    <row r="19" spans="1:9" x14ac:dyDescent="0.2">
      <c r="A19" s="96"/>
      <c r="B19" s="97"/>
      <c r="C19" s="98"/>
      <c r="D19" s="98"/>
      <c r="E19" s="79" t="s">
        <v>17</v>
      </c>
      <c r="F19" s="80">
        <v>12</v>
      </c>
      <c r="G19" s="81">
        <v>465000</v>
      </c>
      <c r="H19" s="82">
        <f t="shared" si="0"/>
        <v>5580000</v>
      </c>
      <c r="I19" s="83"/>
    </row>
    <row r="20" spans="1:9" x14ac:dyDescent="0.2">
      <c r="A20" s="96"/>
      <c r="B20" s="97"/>
      <c r="C20" s="98"/>
      <c r="D20" s="98"/>
      <c r="E20" s="79" t="s">
        <v>18</v>
      </c>
      <c r="F20" s="80">
        <v>12</v>
      </c>
      <c r="G20" s="81">
        <v>475000</v>
      </c>
      <c r="H20" s="82">
        <f t="shared" si="0"/>
        <v>5700000</v>
      </c>
      <c r="I20" s="83"/>
    </row>
    <row r="21" spans="1:9" x14ac:dyDescent="0.2">
      <c r="A21" s="96"/>
      <c r="B21" s="97"/>
      <c r="C21" s="98"/>
      <c r="D21" s="98"/>
      <c r="E21" s="79" t="s">
        <v>19</v>
      </c>
      <c r="F21" s="80">
        <v>12</v>
      </c>
      <c r="G21" s="81">
        <v>485000</v>
      </c>
      <c r="H21" s="82">
        <f t="shared" si="0"/>
        <v>5820000</v>
      </c>
      <c r="I21" s="83"/>
    </row>
    <row r="22" spans="1:9" x14ac:dyDescent="0.2">
      <c r="A22" s="96"/>
      <c r="B22" s="97"/>
      <c r="C22" s="98"/>
      <c r="D22" s="98"/>
      <c r="E22" s="79" t="s">
        <v>20</v>
      </c>
      <c r="F22" s="80">
        <v>12</v>
      </c>
      <c r="G22" s="81">
        <v>485000</v>
      </c>
      <c r="H22" s="82">
        <f t="shared" si="0"/>
        <v>5820000</v>
      </c>
      <c r="I22" s="83"/>
    </row>
    <row r="23" spans="1:9" x14ac:dyDescent="0.2">
      <c r="A23" s="96"/>
      <c r="B23" s="97"/>
      <c r="C23" s="98"/>
      <c r="D23" s="98"/>
      <c r="E23" s="79" t="s">
        <v>21</v>
      </c>
      <c r="F23" s="80">
        <v>24</v>
      </c>
      <c r="G23" s="81">
        <v>550000</v>
      </c>
      <c r="H23" s="82">
        <f t="shared" si="0"/>
        <v>13200000</v>
      </c>
      <c r="I23" s="83"/>
    </row>
    <row r="24" spans="1:9" x14ac:dyDescent="0.2">
      <c r="A24" s="96"/>
      <c r="B24" s="97"/>
      <c r="C24" s="98"/>
      <c r="D24" s="98"/>
      <c r="E24" s="79" t="s">
        <v>22</v>
      </c>
      <c r="F24" s="80">
        <v>12</v>
      </c>
      <c r="G24" s="81">
        <v>455000</v>
      </c>
      <c r="H24" s="82">
        <f t="shared" si="0"/>
        <v>5460000</v>
      </c>
      <c r="I24" s="83"/>
    </row>
    <row r="25" spans="1:9" x14ac:dyDescent="0.2">
      <c r="A25" s="99"/>
      <c r="B25" s="100"/>
      <c r="C25" s="101"/>
      <c r="D25" s="101"/>
      <c r="E25" s="87" t="s">
        <v>23</v>
      </c>
      <c r="F25" s="88">
        <v>12</v>
      </c>
      <c r="G25" s="89">
        <v>455000</v>
      </c>
      <c r="H25" s="90">
        <f t="shared" si="0"/>
        <v>5460000</v>
      </c>
      <c r="I25" s="91"/>
    </row>
    <row r="26" spans="1:9" x14ac:dyDescent="0.2">
      <c r="A26" s="68"/>
      <c r="B26" s="69">
        <v>43871</v>
      </c>
      <c r="C26" s="70" t="s">
        <v>12</v>
      </c>
      <c r="D26" s="70" t="s">
        <v>13</v>
      </c>
      <c r="E26" s="75" t="s">
        <v>18</v>
      </c>
      <c r="F26" s="75">
        <v>12</v>
      </c>
      <c r="G26" s="95">
        <v>475000</v>
      </c>
      <c r="H26" s="74">
        <f t="shared" si="0"/>
        <v>5700000</v>
      </c>
      <c r="I26" s="75"/>
    </row>
    <row r="27" spans="1:9" x14ac:dyDescent="0.2">
      <c r="A27" s="76"/>
      <c r="B27" s="77"/>
      <c r="C27" s="78"/>
      <c r="D27" s="78"/>
      <c r="E27" s="83" t="s">
        <v>19</v>
      </c>
      <c r="F27" s="83">
        <v>10</v>
      </c>
      <c r="G27" s="81">
        <v>485000</v>
      </c>
      <c r="H27" s="82">
        <f t="shared" si="0"/>
        <v>4850000</v>
      </c>
      <c r="I27" s="83"/>
    </row>
    <row r="28" spans="1:9" x14ac:dyDescent="0.2">
      <c r="A28" s="84"/>
      <c r="B28" s="85"/>
      <c r="C28" s="86"/>
      <c r="D28" s="86"/>
      <c r="E28" s="91" t="s">
        <v>23</v>
      </c>
      <c r="F28" s="91">
        <v>12</v>
      </c>
      <c r="G28" s="89">
        <v>455000</v>
      </c>
      <c r="H28" s="90">
        <f t="shared" si="0"/>
        <v>5460000</v>
      </c>
      <c r="I28" s="91"/>
    </row>
    <row r="29" spans="1:9" x14ac:dyDescent="0.2">
      <c r="A29" s="102">
        <v>1032</v>
      </c>
      <c r="B29" s="103">
        <v>43880</v>
      </c>
      <c r="C29" s="104" t="s">
        <v>12</v>
      </c>
      <c r="D29" s="104" t="s">
        <v>13</v>
      </c>
      <c r="E29" s="104" t="s">
        <v>15</v>
      </c>
      <c r="F29" s="104">
        <v>12</v>
      </c>
      <c r="G29" s="105">
        <v>455000</v>
      </c>
      <c r="H29" s="106">
        <f t="shared" si="0"/>
        <v>5460000</v>
      </c>
      <c r="I29" s="104"/>
    </row>
    <row r="30" spans="1:9" x14ac:dyDescent="0.2">
      <c r="A30" s="102">
        <v>336</v>
      </c>
      <c r="B30" s="103">
        <v>43941</v>
      </c>
      <c r="C30" s="104" t="s">
        <v>12</v>
      </c>
      <c r="D30" s="104" t="s">
        <v>13</v>
      </c>
      <c r="E30" s="104" t="s">
        <v>15</v>
      </c>
      <c r="F30" s="104">
        <v>24</v>
      </c>
      <c r="G30" s="105">
        <v>455000</v>
      </c>
      <c r="H30" s="106">
        <f t="shared" si="0"/>
        <v>10920000</v>
      </c>
      <c r="I30" s="104"/>
    </row>
    <row r="31" spans="1:9" x14ac:dyDescent="0.2">
      <c r="A31" s="102">
        <v>340</v>
      </c>
      <c r="B31" s="103">
        <v>43942</v>
      </c>
      <c r="C31" s="104" t="s">
        <v>12</v>
      </c>
      <c r="D31" s="104" t="s">
        <v>13</v>
      </c>
      <c r="E31" s="104" t="s">
        <v>25</v>
      </c>
      <c r="F31" s="104">
        <v>24</v>
      </c>
      <c r="G31" s="105">
        <v>455000</v>
      </c>
      <c r="H31" s="107">
        <f t="shared" si="0"/>
        <v>10920000</v>
      </c>
      <c r="I31" s="104"/>
    </row>
    <row r="32" spans="1:9" x14ac:dyDescent="0.2">
      <c r="A32" s="68">
        <v>1199</v>
      </c>
      <c r="B32" s="69">
        <v>44026</v>
      </c>
      <c r="C32" s="68" t="s">
        <v>12</v>
      </c>
      <c r="D32" s="68" t="s">
        <v>13</v>
      </c>
      <c r="E32" s="75" t="s">
        <v>19</v>
      </c>
      <c r="F32" s="75">
        <v>12</v>
      </c>
      <c r="G32" s="95">
        <v>485000</v>
      </c>
      <c r="H32" s="108">
        <f t="shared" si="0"/>
        <v>5820000</v>
      </c>
      <c r="I32" s="75"/>
    </row>
    <row r="33" spans="1:9" x14ac:dyDescent="0.2">
      <c r="A33" s="84"/>
      <c r="B33" s="85"/>
      <c r="C33" s="84"/>
      <c r="D33" s="84"/>
      <c r="E33" s="91" t="s">
        <v>25</v>
      </c>
      <c r="F33" s="91">
        <v>12</v>
      </c>
      <c r="G33" s="89">
        <v>455000</v>
      </c>
      <c r="H33" s="109">
        <f t="shared" si="0"/>
        <v>5460000</v>
      </c>
      <c r="I33" s="91"/>
    </row>
    <row r="34" spans="1:9" x14ac:dyDescent="0.2">
      <c r="A34" s="102"/>
      <c r="B34" s="103"/>
      <c r="C34" s="104"/>
      <c r="D34" s="104"/>
      <c r="E34" s="104"/>
      <c r="F34" s="104"/>
      <c r="G34" s="105"/>
      <c r="H34" s="110">
        <f>SUM(H6:H33)</f>
        <v>249530000</v>
      </c>
      <c r="I34" s="104"/>
    </row>
    <row r="38" spans="1:9" x14ac:dyDescent="0.2">
      <c r="C38" s="52" t="s">
        <v>28</v>
      </c>
      <c r="G38" s="112">
        <v>276000000</v>
      </c>
    </row>
    <row r="39" spans="1:9" x14ac:dyDescent="0.2">
      <c r="C39" s="52" t="s">
        <v>29</v>
      </c>
      <c r="G39" s="112">
        <f>H34</f>
        <v>249530000</v>
      </c>
      <c r="H39" s="112">
        <f>G39-G40</f>
        <v>195295000</v>
      </c>
    </row>
    <row r="40" spans="1:9" x14ac:dyDescent="0.2">
      <c r="C40" s="52" t="s">
        <v>30</v>
      </c>
      <c r="G40" s="112">
        <f>'hàng trả'!H12</f>
        <v>54235000</v>
      </c>
    </row>
    <row r="41" spans="1:9" x14ac:dyDescent="0.2">
      <c r="C41" s="52" t="s">
        <v>31</v>
      </c>
      <c r="G41" s="114">
        <f>G38-H39</f>
        <v>80705000</v>
      </c>
    </row>
    <row r="66" spans="2:9" x14ac:dyDescent="0.2">
      <c r="H66" s="113"/>
    </row>
    <row r="68" spans="2:9" x14ac:dyDescent="0.2">
      <c r="H68" s="114"/>
    </row>
    <row r="69" spans="2:9" x14ac:dyDescent="0.2">
      <c r="B69" s="115"/>
      <c r="C69" s="54"/>
      <c r="D69" s="54"/>
      <c r="E69" s="54"/>
      <c r="F69" s="54"/>
      <c r="G69" s="53"/>
    </row>
    <row r="70" spans="2:9" x14ac:dyDescent="0.2">
      <c r="C70" s="116"/>
      <c r="D70" s="116"/>
      <c r="E70" s="116"/>
      <c r="F70" s="116"/>
      <c r="G70" s="117"/>
    </row>
    <row r="71" spans="2:9" x14ac:dyDescent="0.2">
      <c r="B71" s="118"/>
      <c r="C71" s="116"/>
      <c r="D71" s="116"/>
      <c r="E71" s="116"/>
      <c r="I71" s="116"/>
    </row>
    <row r="76" spans="2:9" x14ac:dyDescent="0.2">
      <c r="B76" s="118"/>
      <c r="C76" s="116"/>
      <c r="D76" s="116"/>
      <c r="E76" s="116"/>
      <c r="I76" s="116"/>
    </row>
  </sheetData>
  <mergeCells count="21">
    <mergeCell ref="A3:I3"/>
    <mergeCell ref="C4:D4"/>
    <mergeCell ref="E4:H4"/>
    <mergeCell ref="A4:A5"/>
    <mergeCell ref="B4:B5"/>
    <mergeCell ref="A32:A33"/>
    <mergeCell ref="B32:B33"/>
    <mergeCell ref="C32:C33"/>
    <mergeCell ref="D32:D33"/>
    <mergeCell ref="B26:B28"/>
    <mergeCell ref="C26:C28"/>
    <mergeCell ref="D26:D28"/>
    <mergeCell ref="A26:A28"/>
    <mergeCell ref="D16:D25"/>
    <mergeCell ref="C16:C25"/>
    <mergeCell ref="B16:B25"/>
    <mergeCell ref="A16:A25"/>
    <mergeCell ref="D6:D15"/>
    <mergeCell ref="C6:C15"/>
    <mergeCell ref="B6:B15"/>
    <mergeCell ref="A6:A15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opLeftCell="A4" workbookViewId="0">
      <selection activeCell="C16" sqref="C16"/>
    </sheetView>
  </sheetViews>
  <sheetFormatPr defaultRowHeight="15.75" x14ac:dyDescent="0.25"/>
  <cols>
    <col min="1" max="1" width="9.140625" style="4"/>
    <col min="2" max="2" width="12.5703125" style="11" bestFit="1" customWidth="1"/>
    <col min="3" max="3" width="13.140625" style="4" bestFit="1" customWidth="1"/>
    <col min="4" max="4" width="16.140625" style="4" bestFit="1" customWidth="1"/>
    <col min="5" max="5" width="9.140625" style="4"/>
    <col min="6" max="6" width="9.5703125" style="4" bestFit="1" customWidth="1"/>
    <col min="7" max="7" width="11.85546875" style="4" bestFit="1" customWidth="1"/>
    <col min="8" max="8" width="17.85546875" style="4" customWidth="1"/>
    <col min="9" max="16384" width="9.140625" style="4"/>
  </cols>
  <sheetData>
    <row r="1" spans="1:14" x14ac:dyDescent="0.25">
      <c r="B1" s="9" t="s">
        <v>0</v>
      </c>
      <c r="C1" s="7"/>
      <c r="D1" s="7"/>
      <c r="E1" s="3"/>
      <c r="F1" s="3"/>
      <c r="G1" s="1"/>
      <c r="H1" s="1"/>
    </row>
    <row r="2" spans="1:14" x14ac:dyDescent="0.25">
      <c r="B2" s="10" t="s">
        <v>1</v>
      </c>
      <c r="C2" s="8"/>
      <c r="D2" s="8"/>
      <c r="E2" s="3"/>
      <c r="F2" s="3"/>
      <c r="G2" s="2"/>
      <c r="H2" s="2"/>
    </row>
    <row r="3" spans="1:14" x14ac:dyDescent="0.25">
      <c r="A3" s="14" t="s">
        <v>27</v>
      </c>
      <c r="B3" s="14"/>
      <c r="C3" s="14"/>
      <c r="D3" s="14"/>
      <c r="E3" s="14"/>
      <c r="F3" s="14"/>
      <c r="G3" s="14"/>
      <c r="H3" s="14"/>
    </row>
    <row r="4" spans="1:14" ht="36" customHeight="1" x14ac:dyDescent="0.25">
      <c r="A4" s="13" t="s">
        <v>26</v>
      </c>
      <c r="B4" s="15" t="s">
        <v>2</v>
      </c>
      <c r="C4" s="17" t="s">
        <v>3</v>
      </c>
      <c r="D4" s="18"/>
      <c r="E4" s="19" t="s">
        <v>4</v>
      </c>
      <c r="F4" s="20"/>
      <c r="G4" s="20"/>
      <c r="H4" s="21"/>
    </row>
    <row r="5" spans="1:14" ht="36.75" customHeight="1" x14ac:dyDescent="0.25">
      <c r="A5" s="13"/>
      <c r="B5" s="16"/>
      <c r="C5" s="5" t="s">
        <v>6</v>
      </c>
      <c r="D5" s="6" t="s">
        <v>7</v>
      </c>
      <c r="E5" s="6" t="s">
        <v>8</v>
      </c>
      <c r="F5" s="6" t="s">
        <v>9</v>
      </c>
      <c r="G5" s="6" t="s">
        <v>10</v>
      </c>
      <c r="H5" s="6" t="s">
        <v>11</v>
      </c>
    </row>
    <row r="6" spans="1:14" ht="27" customHeight="1" x14ac:dyDescent="0.25">
      <c r="A6" s="22">
        <v>1001</v>
      </c>
      <c r="B6" s="23">
        <v>43861</v>
      </c>
      <c r="C6" s="22"/>
      <c r="D6" s="22"/>
      <c r="E6" s="24" t="s">
        <v>15</v>
      </c>
      <c r="F6" s="25">
        <v>22</v>
      </c>
      <c r="G6" s="26">
        <v>455000</v>
      </c>
      <c r="H6" s="27">
        <f>G6*F6</f>
        <v>10010000</v>
      </c>
    </row>
    <row r="7" spans="1:14" x14ac:dyDescent="0.25">
      <c r="A7" s="28"/>
      <c r="B7" s="29"/>
      <c r="C7" s="28"/>
      <c r="D7" s="28"/>
      <c r="E7" s="30" t="s">
        <v>16</v>
      </c>
      <c r="F7" s="31">
        <v>48</v>
      </c>
      <c r="G7" s="32">
        <v>265000</v>
      </c>
      <c r="H7" s="33">
        <f t="shared" ref="H7:H11" si="0">G7*F7</f>
        <v>12720000</v>
      </c>
    </row>
    <row r="8" spans="1:14" x14ac:dyDescent="0.25">
      <c r="A8" s="34">
        <v>365</v>
      </c>
      <c r="B8" s="35">
        <v>43848</v>
      </c>
      <c r="C8" s="34"/>
      <c r="D8" s="34"/>
      <c r="E8" s="36" t="s">
        <v>20</v>
      </c>
      <c r="F8" s="37">
        <v>24</v>
      </c>
      <c r="G8" s="38">
        <v>485000</v>
      </c>
      <c r="H8" s="39">
        <f t="shared" si="0"/>
        <v>11640000</v>
      </c>
    </row>
    <row r="9" spans="1:14" x14ac:dyDescent="0.25">
      <c r="A9" s="22">
        <v>1085</v>
      </c>
      <c r="B9" s="23">
        <v>43908</v>
      </c>
      <c r="C9" s="22"/>
      <c r="D9" s="22"/>
      <c r="E9" s="24" t="s">
        <v>14</v>
      </c>
      <c r="F9" s="25">
        <v>19</v>
      </c>
      <c r="G9" s="26">
        <v>255000</v>
      </c>
      <c r="H9" s="27">
        <f t="shared" si="0"/>
        <v>4845000</v>
      </c>
      <c r="N9" s="4">
        <f>11*485000</f>
        <v>5335000</v>
      </c>
    </row>
    <row r="10" spans="1:14" x14ac:dyDescent="0.25">
      <c r="A10" s="40"/>
      <c r="B10" s="41"/>
      <c r="C10" s="40"/>
      <c r="D10" s="40"/>
      <c r="E10" s="42" t="s">
        <v>15</v>
      </c>
      <c r="F10" s="43">
        <v>4</v>
      </c>
      <c r="G10" s="44">
        <v>455000</v>
      </c>
      <c r="H10" s="45">
        <f t="shared" si="0"/>
        <v>1820000</v>
      </c>
    </row>
    <row r="11" spans="1:14" x14ac:dyDescent="0.25">
      <c r="A11" s="28"/>
      <c r="B11" s="29"/>
      <c r="C11" s="28"/>
      <c r="D11" s="28"/>
      <c r="E11" s="30" t="s">
        <v>21</v>
      </c>
      <c r="F11" s="31">
        <v>24</v>
      </c>
      <c r="G11" s="32">
        <v>550000</v>
      </c>
      <c r="H11" s="33">
        <f t="shared" si="0"/>
        <v>13200000</v>
      </c>
    </row>
    <row r="12" spans="1:14" ht="18.75" x14ac:dyDescent="0.3">
      <c r="A12" s="34"/>
      <c r="B12" s="46"/>
      <c r="C12" s="47"/>
      <c r="D12" s="47"/>
      <c r="E12" s="36"/>
      <c r="F12" s="37">
        <f>SUM(F6:F11)</f>
        <v>141</v>
      </c>
      <c r="G12" s="48"/>
      <c r="H12" s="12">
        <f>SUM(H6:H11)</f>
        <v>54235000</v>
      </c>
    </row>
  </sheetData>
  <mergeCells count="13">
    <mergeCell ref="B9:B11"/>
    <mergeCell ref="C9:C11"/>
    <mergeCell ref="D9:D11"/>
    <mergeCell ref="A6:A7"/>
    <mergeCell ref="B6:B7"/>
    <mergeCell ref="C6:C7"/>
    <mergeCell ref="D6:D7"/>
    <mergeCell ref="A3:H3"/>
    <mergeCell ref="B4:B5"/>
    <mergeCell ref="C4:D4"/>
    <mergeCell ref="E4:H4"/>
    <mergeCell ref="A4:A5"/>
    <mergeCell ref="A9:A1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Doanh thu</vt:lpstr>
      <vt:lpstr>hàng trả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2020-09-24T10:05:49Z</dcterms:modified>
</cp:coreProperties>
</file>