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E40" i="1" l="1"/>
  <c r="E36" i="1"/>
  <c r="E16" i="1" l="1"/>
  <c r="E12" i="1"/>
  <c r="E41" i="1"/>
  <c r="E43" i="1"/>
  <c r="E44" i="1"/>
  <c r="V9" i="1" l="1"/>
  <c r="P9" i="1"/>
  <c r="P70" i="1" s="1"/>
  <c r="P71" i="1" s="1"/>
  <c r="N9" i="1" l="1"/>
  <c r="D9" i="1" l="1"/>
  <c r="W9" i="1" s="1"/>
  <c r="L70" i="1"/>
  <c r="L71" i="1" s="1"/>
  <c r="H70" i="1"/>
  <c r="T70" i="1"/>
  <c r="T71" i="1" s="1"/>
  <c r="R70" i="1"/>
  <c r="R71" i="1" s="1"/>
  <c r="N70" i="1"/>
  <c r="N71" i="1" s="1"/>
  <c r="J70" i="1"/>
  <c r="F70" i="1"/>
  <c r="D70" i="1"/>
  <c r="D71" i="1" s="1"/>
  <c r="V71" i="1" l="1"/>
  <c r="V72" i="1"/>
  <c r="W72" i="1"/>
  <c r="V73" i="1" l="1"/>
</calcChain>
</file>

<file path=xl/sharedStrings.xml><?xml version="1.0" encoding="utf-8"?>
<sst xmlns="http://schemas.openxmlformats.org/spreadsheetml/2006/main" count="99" uniqueCount="67">
  <si>
    <t>CÔNG TY CỔ PHẦN ĐT &amp; PT NANO MILK</t>
  </si>
  <si>
    <t xml:space="preserve"> Số:………./PKD. MST: 0108806878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</si>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</sst>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1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164" fontId="6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4" fontId="3" fillId="0" borderId="0" xfId="0" applyNumberFormat="1" applyFont="1" applyFill="1"/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pane ySplit="8" topLeftCell="A9" activePane="bottomLeft" state="frozen"/>
      <selection pane="bottomLeft" activeCell="O69" sqref="O69"/>
    </sheetView>
  </sheetViews>
  <sheetFormatPr defaultColWidth="9.140625" defaultRowHeight="15" x14ac:dyDescent="0.25"/>
  <cols>
    <col min="1" max="1" width="1.85546875" style="5" customWidth="1"/>
    <col min="2" max="2" width="10.5703125" style="41" customWidth="1"/>
    <col min="3" max="3" width="19.85546875" style="5" customWidth="1"/>
    <col min="4" max="4" width="6.42578125" style="5" customWidth="1"/>
    <col min="5" max="5" width="5.140625" style="5" customWidth="1"/>
    <col min="6" max="6" width="8.140625" style="5" customWidth="1"/>
    <col min="7" max="7" width="9" style="5" customWidth="1"/>
    <col min="8" max="8" width="8" style="5" customWidth="1"/>
    <col min="9" max="9" width="7.85546875" style="5" customWidth="1"/>
    <col min="10" max="11" width="4" style="5" bestFit="1" customWidth="1"/>
    <col min="12" max="12" width="6" style="5" customWidth="1"/>
    <col min="13" max="13" width="7.5703125" style="5" customWidth="1"/>
    <col min="14" max="14" width="7.42578125" style="5" customWidth="1"/>
    <col min="15" max="17" width="7" style="5" customWidth="1"/>
    <col min="18" max="18" width="9.85546875" style="5" customWidth="1"/>
    <col min="19" max="19" width="7.28515625" style="5" customWidth="1"/>
    <col min="20" max="20" width="9.85546875" style="5" customWidth="1"/>
    <col min="21" max="21" width="8.42578125" style="5" customWidth="1"/>
    <col min="22" max="22" width="10.42578125" style="5" bestFit="1" customWidth="1"/>
    <col min="23" max="23" width="10.85546875" style="5" bestFit="1" customWidth="1"/>
    <col min="24" max="16384" width="9.140625" style="5"/>
  </cols>
  <sheetData>
    <row r="1" spans="1:23" x14ac:dyDescent="0.25">
      <c r="A1" s="2" t="s">
        <v>0</v>
      </c>
      <c r="B1" s="2"/>
      <c r="C1" s="2"/>
      <c r="D1" s="3"/>
      <c r="E1" s="3"/>
      <c r="F1" s="3"/>
      <c r="G1" s="3"/>
      <c r="H1" s="3"/>
      <c r="I1" s="3"/>
      <c r="J1" s="4"/>
      <c r="K1" s="4"/>
      <c r="O1" s="6"/>
      <c r="P1" s="6"/>
      <c r="Q1" s="6"/>
      <c r="R1" s="7"/>
      <c r="S1" s="6"/>
    </row>
    <row r="2" spans="1:23" x14ac:dyDescent="0.25">
      <c r="A2" s="8" t="s">
        <v>1</v>
      </c>
      <c r="B2" s="8"/>
      <c r="C2" s="8"/>
      <c r="D2" s="9"/>
      <c r="E2" s="9"/>
      <c r="F2" s="9"/>
      <c r="G2" s="9"/>
      <c r="H2" s="9"/>
      <c r="I2" s="9"/>
      <c r="J2" s="10"/>
      <c r="K2" s="10"/>
      <c r="O2" s="11"/>
      <c r="P2" s="11"/>
      <c r="Q2" s="11"/>
      <c r="R2" s="12"/>
      <c r="S2" s="11"/>
    </row>
    <row r="3" spans="1:23" x14ac:dyDescent="0.25">
      <c r="A3" s="13" t="s">
        <v>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14"/>
      <c r="V5" s="14"/>
      <c r="W5" s="14"/>
    </row>
    <row r="6" spans="1:23" x14ac:dyDescent="0.25">
      <c r="A6" s="15" t="s">
        <v>2</v>
      </c>
      <c r="B6" s="16" t="s">
        <v>3</v>
      </c>
      <c r="C6" s="15" t="s">
        <v>4</v>
      </c>
      <c r="D6" s="17" t="s">
        <v>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</row>
    <row r="7" spans="1:23" x14ac:dyDescent="0.25">
      <c r="A7" s="15"/>
      <c r="B7" s="16"/>
      <c r="C7" s="15"/>
      <c r="D7" s="15" t="s">
        <v>15</v>
      </c>
      <c r="E7" s="15"/>
      <c r="F7" s="15" t="s">
        <v>17</v>
      </c>
      <c r="G7" s="15"/>
      <c r="H7" s="15" t="s">
        <v>16</v>
      </c>
      <c r="I7" s="15"/>
      <c r="J7" s="15" t="s">
        <v>18</v>
      </c>
      <c r="K7" s="15"/>
      <c r="L7" s="15" t="s">
        <v>19</v>
      </c>
      <c r="M7" s="15"/>
      <c r="N7" s="15" t="s">
        <v>20</v>
      </c>
      <c r="O7" s="15"/>
      <c r="P7" s="17" t="s">
        <v>23</v>
      </c>
      <c r="Q7" s="19"/>
      <c r="R7" s="15" t="s">
        <v>21</v>
      </c>
      <c r="S7" s="15"/>
      <c r="T7" s="15" t="s">
        <v>22</v>
      </c>
      <c r="U7" s="15"/>
      <c r="V7" s="20" t="s">
        <v>6</v>
      </c>
      <c r="W7" s="20" t="s">
        <v>7</v>
      </c>
    </row>
    <row r="8" spans="1:23" x14ac:dyDescent="0.25">
      <c r="A8" s="15"/>
      <c r="B8" s="16"/>
      <c r="C8" s="15"/>
      <c r="D8" s="21" t="s">
        <v>8</v>
      </c>
      <c r="E8" s="21" t="s">
        <v>9</v>
      </c>
      <c r="F8" s="21" t="s">
        <v>8</v>
      </c>
      <c r="G8" s="21" t="s">
        <v>9</v>
      </c>
      <c r="H8" s="21" t="s">
        <v>8</v>
      </c>
      <c r="I8" s="21" t="s">
        <v>9</v>
      </c>
      <c r="J8" s="21" t="s">
        <v>8</v>
      </c>
      <c r="K8" s="21" t="s">
        <v>9</v>
      </c>
      <c r="L8" s="21" t="s">
        <v>8</v>
      </c>
      <c r="M8" s="21" t="s">
        <v>9</v>
      </c>
      <c r="N8" s="21" t="s">
        <v>8</v>
      </c>
      <c r="O8" s="21" t="s">
        <v>9</v>
      </c>
      <c r="P8" s="21" t="s">
        <v>8</v>
      </c>
      <c r="Q8" s="21" t="s">
        <v>9</v>
      </c>
      <c r="R8" s="21" t="s">
        <v>8</v>
      </c>
      <c r="S8" s="21" t="s">
        <v>9</v>
      </c>
      <c r="T8" s="21" t="s">
        <v>8</v>
      </c>
      <c r="U8" s="21" t="s">
        <v>9</v>
      </c>
      <c r="V8" s="22"/>
      <c r="W8" s="22"/>
    </row>
    <row r="9" spans="1:23" x14ac:dyDescent="0.25">
      <c r="A9" s="23"/>
      <c r="B9" s="24">
        <v>43991</v>
      </c>
      <c r="C9" s="23" t="s">
        <v>10</v>
      </c>
      <c r="D9" s="23">
        <f>12*6*14+3*6</f>
        <v>1026</v>
      </c>
      <c r="E9" s="23"/>
      <c r="F9" s="23">
        <v>93</v>
      </c>
      <c r="G9" s="23"/>
      <c r="H9" s="23">
        <v>15</v>
      </c>
      <c r="I9" s="23"/>
      <c r="J9" s="23">
        <v>16</v>
      </c>
      <c r="K9" s="23"/>
      <c r="L9" s="23">
        <v>57</v>
      </c>
      <c r="M9" s="23"/>
      <c r="N9" s="23">
        <f>30*150</f>
        <v>4500</v>
      </c>
      <c r="O9" s="23"/>
      <c r="P9" s="23">
        <f>22*200</f>
        <v>4400</v>
      </c>
      <c r="Q9" s="23"/>
      <c r="R9" s="23"/>
      <c r="S9" s="23"/>
      <c r="T9" s="23"/>
      <c r="U9" s="23"/>
      <c r="V9" s="23">
        <f>E9+G9+I9+K9+M9+O9+Q9+S9+U9</f>
        <v>0</v>
      </c>
      <c r="W9" s="23">
        <f>D9+F9+H9+J9+L9+N9+P9+R9+T9</f>
        <v>10107</v>
      </c>
    </row>
    <row r="10" spans="1:23" x14ac:dyDescent="0.25">
      <c r="A10" s="26"/>
      <c r="B10" s="27">
        <v>43991</v>
      </c>
      <c r="C10" s="26" t="s">
        <v>53</v>
      </c>
      <c r="D10" s="26"/>
      <c r="E10" s="26">
        <v>12</v>
      </c>
      <c r="F10" s="26"/>
      <c r="G10" s="26"/>
      <c r="H10" s="26"/>
      <c r="I10" s="26"/>
      <c r="J10" s="26"/>
      <c r="K10" s="26"/>
      <c r="L10" s="26"/>
      <c r="M10" s="26">
        <v>0.5</v>
      </c>
      <c r="N10" s="26"/>
      <c r="O10" s="26"/>
      <c r="P10" s="26"/>
      <c r="Q10" s="26"/>
      <c r="R10" s="26"/>
      <c r="S10" s="26"/>
      <c r="T10" s="26"/>
      <c r="U10" s="26"/>
      <c r="V10" s="26">
        <f t="shared" ref="V10:V69" si="0">E10+G10+I10+K10+M10+O10+Q10+S10+U10</f>
        <v>12.5</v>
      </c>
      <c r="W10" s="26">
        <f t="shared" ref="W10:W69" si="1">D10+F10+H10+J10+L10+N10+P10+R10+T10</f>
        <v>0</v>
      </c>
    </row>
    <row r="11" spans="1:23" x14ac:dyDescent="0.25">
      <c r="A11" s="26"/>
      <c r="B11" s="27">
        <v>43991</v>
      </c>
      <c r="C11" s="26" t="s">
        <v>57</v>
      </c>
      <c r="D11" s="26"/>
      <c r="E11" s="26">
        <v>2</v>
      </c>
      <c r="F11" s="26"/>
      <c r="G11" s="26"/>
      <c r="H11" s="26"/>
      <c r="I11" s="26"/>
      <c r="J11" s="26"/>
      <c r="K11" s="26"/>
      <c r="L11" s="26"/>
      <c r="M11" s="26">
        <v>1</v>
      </c>
      <c r="N11" s="26"/>
      <c r="O11" s="26">
        <v>30</v>
      </c>
      <c r="P11" s="26"/>
      <c r="Q11" s="26"/>
      <c r="R11" s="26"/>
      <c r="S11" s="26"/>
      <c r="T11" s="26"/>
      <c r="U11" s="26"/>
      <c r="V11" s="26">
        <f t="shared" si="0"/>
        <v>33</v>
      </c>
      <c r="W11" s="26">
        <f t="shared" si="1"/>
        <v>0</v>
      </c>
    </row>
    <row r="12" spans="1:23" x14ac:dyDescent="0.25">
      <c r="A12" s="26"/>
      <c r="B12" s="27">
        <v>43991</v>
      </c>
      <c r="C12" s="26" t="s">
        <v>29</v>
      </c>
      <c r="D12" s="26"/>
      <c r="E12" s="26">
        <f>3*6</f>
        <v>18</v>
      </c>
      <c r="F12" s="26"/>
      <c r="G12" s="26">
        <v>2</v>
      </c>
      <c r="H12" s="26"/>
      <c r="I12" s="26"/>
      <c r="J12" s="26"/>
      <c r="K12" s="26"/>
      <c r="L12" s="26"/>
      <c r="M12" s="26">
        <v>1</v>
      </c>
      <c r="N12" s="26"/>
      <c r="O12" s="26"/>
      <c r="P12" s="26"/>
      <c r="Q12" s="26"/>
      <c r="R12" s="26"/>
      <c r="S12" s="26"/>
      <c r="T12" s="26"/>
      <c r="U12" s="26"/>
      <c r="V12" s="26">
        <f t="shared" si="0"/>
        <v>21</v>
      </c>
      <c r="W12" s="26">
        <f t="shared" si="1"/>
        <v>0</v>
      </c>
    </row>
    <row r="13" spans="1:23" x14ac:dyDescent="0.25">
      <c r="A13" s="26"/>
      <c r="B13" s="27">
        <v>43992</v>
      </c>
      <c r="C13" s="26" t="s">
        <v>33</v>
      </c>
      <c r="D13" s="26"/>
      <c r="E13" s="26">
        <v>6</v>
      </c>
      <c r="F13" s="26"/>
      <c r="G13" s="26">
        <v>1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>
        <f t="shared" si="0"/>
        <v>7</v>
      </c>
      <c r="W13" s="26">
        <f t="shared" si="1"/>
        <v>0</v>
      </c>
    </row>
    <row r="14" spans="1:23" x14ac:dyDescent="0.25">
      <c r="A14" s="26"/>
      <c r="B14" s="27">
        <v>43998</v>
      </c>
      <c r="C14" s="26" t="s">
        <v>45</v>
      </c>
      <c r="D14" s="26"/>
      <c r="E14" s="26">
        <v>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>
        <f t="shared" si="0"/>
        <v>4</v>
      </c>
      <c r="W14" s="26">
        <f t="shared" si="1"/>
        <v>0</v>
      </c>
    </row>
    <row r="15" spans="1:23" x14ac:dyDescent="0.25">
      <c r="A15" s="26"/>
      <c r="B15" s="27">
        <v>43999</v>
      </c>
      <c r="C15" s="26" t="s">
        <v>46</v>
      </c>
      <c r="D15" s="26"/>
      <c r="E15" s="26">
        <v>4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>
        <f t="shared" si="0"/>
        <v>4</v>
      </c>
      <c r="W15" s="26">
        <f t="shared" si="1"/>
        <v>0</v>
      </c>
    </row>
    <row r="16" spans="1:23" x14ac:dyDescent="0.25">
      <c r="A16" s="26"/>
      <c r="B16" s="27">
        <v>44002</v>
      </c>
      <c r="C16" s="26" t="s">
        <v>29</v>
      </c>
      <c r="D16" s="26"/>
      <c r="E16" s="26">
        <f>10*6</f>
        <v>60</v>
      </c>
      <c r="F16" s="26"/>
      <c r="G16" s="26">
        <v>7</v>
      </c>
      <c r="H16" s="26"/>
      <c r="I16" s="26"/>
      <c r="J16" s="26"/>
      <c r="K16" s="26"/>
      <c r="L16" s="26"/>
      <c r="M16" s="26">
        <v>1</v>
      </c>
      <c r="N16" s="26"/>
      <c r="O16" s="26">
        <v>30</v>
      </c>
      <c r="P16" s="26"/>
      <c r="Q16" s="26">
        <v>200</v>
      </c>
      <c r="R16" s="26"/>
      <c r="S16" s="26"/>
      <c r="T16" s="26"/>
      <c r="U16" s="26"/>
      <c r="V16" s="26">
        <f t="shared" si="0"/>
        <v>298</v>
      </c>
      <c r="W16" s="26">
        <f t="shared" si="1"/>
        <v>0</v>
      </c>
    </row>
    <row r="17" spans="1:23" x14ac:dyDescent="0.25">
      <c r="A17" s="26"/>
      <c r="B17" s="27">
        <v>44004</v>
      </c>
      <c r="C17" s="26" t="s">
        <v>37</v>
      </c>
      <c r="D17" s="26"/>
      <c r="E17" s="26">
        <v>18</v>
      </c>
      <c r="F17" s="26"/>
      <c r="G17" s="26">
        <v>5</v>
      </c>
      <c r="H17" s="26"/>
      <c r="I17" s="26"/>
      <c r="J17" s="26"/>
      <c r="K17" s="26"/>
      <c r="L17" s="26"/>
      <c r="M17" s="26">
        <v>1</v>
      </c>
      <c r="N17" s="26"/>
      <c r="O17" s="26">
        <v>30</v>
      </c>
      <c r="P17" s="26"/>
      <c r="Q17" s="26">
        <v>100</v>
      </c>
      <c r="R17" s="26"/>
      <c r="S17" s="26"/>
      <c r="T17" s="26"/>
      <c r="U17" s="26"/>
      <c r="V17" s="26">
        <f t="shared" si="0"/>
        <v>154</v>
      </c>
      <c r="W17" s="26">
        <f t="shared" si="1"/>
        <v>0</v>
      </c>
    </row>
    <row r="18" spans="1:23" x14ac:dyDescent="0.25">
      <c r="A18" s="26"/>
      <c r="B18" s="27">
        <v>44002</v>
      </c>
      <c r="C18" s="26" t="s">
        <v>38</v>
      </c>
      <c r="D18" s="26"/>
      <c r="E18" s="26"/>
      <c r="F18" s="26"/>
      <c r="G18" s="26">
        <v>2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>
        <f t="shared" si="0"/>
        <v>2</v>
      </c>
      <c r="W18" s="26">
        <f t="shared" si="1"/>
        <v>0</v>
      </c>
    </row>
    <row r="19" spans="1:23" x14ac:dyDescent="0.25">
      <c r="A19" s="26"/>
      <c r="B19" s="27">
        <v>44002</v>
      </c>
      <c r="C19" s="26" t="s">
        <v>39</v>
      </c>
      <c r="D19" s="26"/>
      <c r="E19" s="26"/>
      <c r="F19" s="26"/>
      <c r="G19" s="26">
        <v>1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>
        <f t="shared" si="0"/>
        <v>1</v>
      </c>
      <c r="W19" s="26">
        <f t="shared" si="1"/>
        <v>0</v>
      </c>
    </row>
    <row r="20" spans="1:23" x14ac:dyDescent="0.25">
      <c r="A20" s="26"/>
      <c r="B20" s="27">
        <v>44002</v>
      </c>
      <c r="C20" s="26" t="s">
        <v>60</v>
      </c>
      <c r="D20" s="26"/>
      <c r="E20" s="26"/>
      <c r="F20" s="26"/>
      <c r="G20" s="26">
        <v>1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>
        <f t="shared" si="0"/>
        <v>1</v>
      </c>
      <c r="W20" s="26">
        <f t="shared" si="1"/>
        <v>0</v>
      </c>
    </row>
    <row r="21" spans="1:23" x14ac:dyDescent="0.25">
      <c r="A21" s="26"/>
      <c r="B21" s="27">
        <v>44004</v>
      </c>
      <c r="C21" s="26" t="s">
        <v>32</v>
      </c>
      <c r="D21" s="26"/>
      <c r="E21" s="26">
        <v>12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>
        <f t="shared" si="0"/>
        <v>12</v>
      </c>
      <c r="W21" s="26">
        <f t="shared" si="1"/>
        <v>0</v>
      </c>
    </row>
    <row r="22" spans="1:23" x14ac:dyDescent="0.25">
      <c r="A22" s="26"/>
      <c r="B22" s="27">
        <v>44006</v>
      </c>
      <c r="C22" s="26" t="s">
        <v>59</v>
      </c>
      <c r="D22" s="26"/>
      <c r="E22" s="26">
        <v>6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>
        <f t="shared" si="0"/>
        <v>6</v>
      </c>
      <c r="W22" s="26">
        <f t="shared" si="1"/>
        <v>0</v>
      </c>
    </row>
    <row r="23" spans="1:23" x14ac:dyDescent="0.25">
      <c r="A23" s="26"/>
      <c r="B23" s="27">
        <v>44007</v>
      </c>
      <c r="C23" s="26" t="s">
        <v>24</v>
      </c>
      <c r="D23" s="26"/>
      <c r="E23" s="26">
        <v>12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>
        <f t="shared" si="0"/>
        <v>12</v>
      </c>
      <c r="W23" s="26">
        <f t="shared" si="1"/>
        <v>0</v>
      </c>
    </row>
    <row r="24" spans="1:23" x14ac:dyDescent="0.25">
      <c r="A24" s="26"/>
      <c r="B24" s="27">
        <v>44007</v>
      </c>
      <c r="C24" s="26" t="s">
        <v>39</v>
      </c>
      <c r="D24" s="26"/>
      <c r="E24" s="26">
        <v>6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>
        <f t="shared" si="0"/>
        <v>6</v>
      </c>
      <c r="W24" s="26">
        <f t="shared" si="1"/>
        <v>0</v>
      </c>
    </row>
    <row r="25" spans="1:23" x14ac:dyDescent="0.25">
      <c r="A25" s="26"/>
      <c r="B25" s="27">
        <v>44009</v>
      </c>
      <c r="C25" s="26" t="s">
        <v>25</v>
      </c>
      <c r="D25" s="26"/>
      <c r="E25" s="26">
        <v>2</v>
      </c>
      <c r="F25" s="26"/>
      <c r="G25" s="26"/>
      <c r="H25" s="26"/>
      <c r="I25" s="26"/>
      <c r="J25" s="26"/>
      <c r="K25" s="26"/>
      <c r="L25" s="26"/>
      <c r="M25" s="26"/>
      <c r="N25" s="26"/>
      <c r="O25" s="26">
        <v>2</v>
      </c>
      <c r="P25" s="26"/>
      <c r="Q25" s="26"/>
      <c r="R25" s="26"/>
      <c r="S25" s="26"/>
      <c r="T25" s="26"/>
      <c r="U25" s="26"/>
      <c r="V25" s="26">
        <f t="shared" si="0"/>
        <v>4</v>
      </c>
      <c r="W25" s="26">
        <f t="shared" si="1"/>
        <v>0</v>
      </c>
    </row>
    <row r="26" spans="1:23" x14ac:dyDescent="0.25">
      <c r="A26" s="26"/>
      <c r="B26" s="27">
        <v>44009</v>
      </c>
      <c r="C26" s="26" t="s">
        <v>63</v>
      </c>
      <c r="D26" s="26"/>
      <c r="E26" s="26">
        <v>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>
        <f t="shared" si="0"/>
        <v>6</v>
      </c>
      <c r="W26" s="26">
        <f t="shared" si="1"/>
        <v>0</v>
      </c>
    </row>
    <row r="27" spans="1:23" x14ac:dyDescent="0.25">
      <c r="A27" s="26"/>
      <c r="B27" s="27">
        <v>44013</v>
      </c>
      <c r="C27" s="26" t="s">
        <v>60</v>
      </c>
      <c r="D27" s="26"/>
      <c r="E27" s="26">
        <v>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>
        <f t="shared" si="0"/>
        <v>2</v>
      </c>
      <c r="W27" s="26">
        <f t="shared" si="1"/>
        <v>0</v>
      </c>
    </row>
    <row r="28" spans="1:23" x14ac:dyDescent="0.25">
      <c r="A28" s="26"/>
      <c r="B28" s="27">
        <v>44013</v>
      </c>
      <c r="C28" s="26" t="s">
        <v>51</v>
      </c>
      <c r="D28" s="26"/>
      <c r="E28" s="26">
        <v>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>
        <f t="shared" si="0"/>
        <v>1</v>
      </c>
      <c r="W28" s="26">
        <f t="shared" si="1"/>
        <v>0</v>
      </c>
    </row>
    <row r="29" spans="1:23" x14ac:dyDescent="0.25">
      <c r="A29" s="26"/>
      <c r="B29" s="27">
        <v>44015</v>
      </c>
      <c r="C29" s="26" t="s">
        <v>44</v>
      </c>
      <c r="D29" s="26"/>
      <c r="E29" s="26">
        <v>12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>
        <f t="shared" si="0"/>
        <v>12</v>
      </c>
      <c r="W29" s="26">
        <f t="shared" si="1"/>
        <v>0</v>
      </c>
    </row>
    <row r="30" spans="1:23" x14ac:dyDescent="0.25">
      <c r="A30" s="26"/>
      <c r="B30" s="27">
        <v>44019</v>
      </c>
      <c r="C30" s="26" t="s">
        <v>55</v>
      </c>
      <c r="D30" s="26"/>
      <c r="E30" s="26">
        <v>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>
        <f t="shared" si="0"/>
        <v>6</v>
      </c>
      <c r="W30" s="26">
        <f t="shared" si="1"/>
        <v>0</v>
      </c>
    </row>
    <row r="31" spans="1:23" x14ac:dyDescent="0.25">
      <c r="A31" s="26"/>
      <c r="B31" s="27">
        <v>44022</v>
      </c>
      <c r="C31" s="26" t="s">
        <v>26</v>
      </c>
      <c r="D31" s="26"/>
      <c r="E31" s="26">
        <v>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f t="shared" si="0"/>
        <v>6</v>
      </c>
      <c r="W31" s="26">
        <f t="shared" si="1"/>
        <v>0</v>
      </c>
    </row>
    <row r="32" spans="1:23" x14ac:dyDescent="0.25">
      <c r="A32" s="26"/>
      <c r="B32" s="27">
        <v>44022</v>
      </c>
      <c r="C32" s="26" t="s">
        <v>54</v>
      </c>
      <c r="D32" s="26"/>
      <c r="E32" s="26">
        <v>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>
        <f t="shared" si="0"/>
        <v>3</v>
      </c>
      <c r="W32" s="26">
        <f t="shared" si="1"/>
        <v>0</v>
      </c>
    </row>
    <row r="33" spans="1:23" x14ac:dyDescent="0.25">
      <c r="A33" s="26"/>
      <c r="B33" s="27">
        <v>44024</v>
      </c>
      <c r="C33" s="26" t="s">
        <v>52</v>
      </c>
      <c r="D33" s="26"/>
      <c r="E33" s="26">
        <v>6</v>
      </c>
      <c r="F33" s="26"/>
      <c r="G33" s="26"/>
      <c r="H33" s="26"/>
      <c r="I33" s="26"/>
      <c r="J33" s="26"/>
      <c r="K33" s="26"/>
      <c r="L33" s="26"/>
      <c r="M33" s="26">
        <v>0.5</v>
      </c>
      <c r="N33" s="26"/>
      <c r="O33" s="26">
        <v>3</v>
      </c>
      <c r="P33" s="26"/>
      <c r="Q33" s="26"/>
      <c r="R33" s="26"/>
      <c r="S33" s="26"/>
      <c r="T33" s="26"/>
      <c r="U33" s="26"/>
      <c r="V33" s="26">
        <f t="shared" si="0"/>
        <v>9.5</v>
      </c>
      <c r="W33" s="26">
        <f t="shared" si="1"/>
        <v>0</v>
      </c>
    </row>
    <row r="34" spans="1:23" x14ac:dyDescent="0.25">
      <c r="A34" s="26"/>
      <c r="B34" s="27">
        <v>44025</v>
      </c>
      <c r="C34" s="26" t="s">
        <v>27</v>
      </c>
      <c r="D34" s="26"/>
      <c r="E34" s="26">
        <v>2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>
        <f t="shared" si="0"/>
        <v>2</v>
      </c>
      <c r="W34" s="26">
        <f t="shared" si="1"/>
        <v>0</v>
      </c>
    </row>
    <row r="35" spans="1:23" x14ac:dyDescent="0.25">
      <c r="A35" s="26"/>
      <c r="B35" s="27">
        <v>44032</v>
      </c>
      <c r="C35" s="26" t="s">
        <v>48</v>
      </c>
      <c r="D35" s="26"/>
      <c r="E35" s="26">
        <v>18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>
        <f t="shared" si="0"/>
        <v>18</v>
      </c>
      <c r="W35" s="26">
        <f t="shared" si="1"/>
        <v>0</v>
      </c>
    </row>
    <row r="36" spans="1:23" x14ac:dyDescent="0.25">
      <c r="A36" s="26"/>
      <c r="B36" s="27">
        <v>44040</v>
      </c>
      <c r="C36" s="26" t="s">
        <v>50</v>
      </c>
      <c r="D36" s="26"/>
      <c r="E36" s="26">
        <f>3*6</f>
        <v>18</v>
      </c>
      <c r="F36" s="26"/>
      <c r="G36" s="26">
        <v>6</v>
      </c>
      <c r="H36" s="26"/>
      <c r="I36" s="26"/>
      <c r="J36" s="26"/>
      <c r="K36" s="26"/>
      <c r="L36" s="26"/>
      <c r="M36" s="26">
        <v>1</v>
      </c>
      <c r="N36" s="26"/>
      <c r="O36" s="26"/>
      <c r="P36" s="26"/>
      <c r="Q36" s="26">
        <v>30</v>
      </c>
      <c r="R36" s="26"/>
      <c r="S36" s="26"/>
      <c r="T36" s="26"/>
      <c r="U36" s="26"/>
      <c r="V36" s="26">
        <f t="shared" si="0"/>
        <v>55</v>
      </c>
      <c r="W36" s="26">
        <f t="shared" si="1"/>
        <v>0</v>
      </c>
    </row>
    <row r="37" spans="1:23" x14ac:dyDescent="0.25">
      <c r="A37" s="26"/>
      <c r="B37" s="27">
        <v>44043</v>
      </c>
      <c r="C37" s="26" t="s">
        <v>43</v>
      </c>
      <c r="D37" s="26"/>
      <c r="E37" s="26">
        <v>12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>
        <f t="shared" si="0"/>
        <v>12</v>
      </c>
      <c r="W37" s="26">
        <f t="shared" si="1"/>
        <v>0</v>
      </c>
    </row>
    <row r="38" spans="1:23" x14ac:dyDescent="0.25">
      <c r="A38" s="26"/>
      <c r="B38" s="27">
        <v>44043</v>
      </c>
      <c r="C38" s="26" t="s">
        <v>47</v>
      </c>
      <c r="D38" s="26"/>
      <c r="E38" s="26">
        <v>18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>
        <f t="shared" si="0"/>
        <v>18</v>
      </c>
      <c r="W38" s="26">
        <f t="shared" si="1"/>
        <v>0</v>
      </c>
    </row>
    <row r="39" spans="1:23" x14ac:dyDescent="0.25">
      <c r="A39" s="26"/>
      <c r="B39" s="27">
        <v>44043</v>
      </c>
      <c r="C39" s="26" t="s">
        <v>56</v>
      </c>
      <c r="D39" s="26"/>
      <c r="E39" s="26">
        <v>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>
        <f t="shared" si="0"/>
        <v>2</v>
      </c>
      <c r="W39" s="26">
        <f t="shared" si="1"/>
        <v>0</v>
      </c>
    </row>
    <row r="40" spans="1:23" x14ac:dyDescent="0.25">
      <c r="A40" s="26"/>
      <c r="B40" s="27">
        <v>44047</v>
      </c>
      <c r="C40" s="26" t="s">
        <v>49</v>
      </c>
      <c r="D40" s="26"/>
      <c r="E40" s="26">
        <f>16*6</f>
        <v>96</v>
      </c>
      <c r="F40" s="26"/>
      <c r="G40" s="26">
        <v>10</v>
      </c>
      <c r="H40" s="26"/>
      <c r="I40" s="26"/>
      <c r="J40" s="26"/>
      <c r="K40" s="26">
        <v>2</v>
      </c>
      <c r="L40" s="26"/>
      <c r="M40" s="26">
        <v>2</v>
      </c>
      <c r="N40" s="26"/>
      <c r="O40" s="26">
        <v>50</v>
      </c>
      <c r="P40" s="26"/>
      <c r="Q40" s="26">
        <v>200</v>
      </c>
      <c r="R40" s="26"/>
      <c r="S40" s="26"/>
      <c r="T40" s="26"/>
      <c r="U40" s="26"/>
      <c r="V40" s="26">
        <f t="shared" si="0"/>
        <v>360</v>
      </c>
      <c r="W40" s="26">
        <f t="shared" si="1"/>
        <v>0</v>
      </c>
    </row>
    <row r="41" spans="1:23" x14ac:dyDescent="0.25">
      <c r="A41" s="26"/>
      <c r="B41" s="27">
        <v>44048</v>
      </c>
      <c r="C41" s="26" t="s">
        <v>28</v>
      </c>
      <c r="D41" s="26"/>
      <c r="E41" s="26">
        <f>5*6</f>
        <v>30</v>
      </c>
      <c r="F41" s="26"/>
      <c r="G41" s="26">
        <v>6</v>
      </c>
      <c r="H41" s="26"/>
      <c r="I41" s="26"/>
      <c r="J41" s="26"/>
      <c r="K41" s="26"/>
      <c r="L41" s="26"/>
      <c r="M41" s="26">
        <v>1</v>
      </c>
      <c r="N41" s="26"/>
      <c r="O41" s="26"/>
      <c r="P41" s="26"/>
      <c r="Q41" s="26"/>
      <c r="R41" s="26"/>
      <c r="S41" s="26"/>
      <c r="T41" s="26"/>
      <c r="U41" s="26"/>
      <c r="V41" s="26">
        <f t="shared" si="0"/>
        <v>37</v>
      </c>
      <c r="W41" s="26">
        <f t="shared" si="1"/>
        <v>0</v>
      </c>
    </row>
    <row r="42" spans="1:23" x14ac:dyDescent="0.25">
      <c r="A42" s="26"/>
      <c r="B42" s="27">
        <v>44055</v>
      </c>
      <c r="C42" s="26" t="s">
        <v>29</v>
      </c>
      <c r="D42" s="26">
        <v>30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>
        <f t="shared" si="0"/>
        <v>0</v>
      </c>
      <c r="W42" s="26">
        <f t="shared" si="1"/>
        <v>30</v>
      </c>
    </row>
    <row r="43" spans="1:23" x14ac:dyDescent="0.25">
      <c r="A43" s="26"/>
      <c r="B43" s="27">
        <v>44055</v>
      </c>
      <c r="C43" s="45" t="s">
        <v>36</v>
      </c>
      <c r="D43" s="26"/>
      <c r="E43" s="26">
        <f>5*6</f>
        <v>30</v>
      </c>
      <c r="F43" s="26"/>
      <c r="G43" s="26">
        <v>5</v>
      </c>
      <c r="H43" s="26"/>
      <c r="I43" s="26"/>
      <c r="J43" s="26"/>
      <c r="K43" s="26"/>
      <c r="L43" s="26"/>
      <c r="M43" s="26">
        <v>1</v>
      </c>
      <c r="N43" s="26"/>
      <c r="O43" s="26">
        <v>15</v>
      </c>
      <c r="P43" s="26"/>
      <c r="Q43" s="26">
        <v>20</v>
      </c>
      <c r="R43" s="26"/>
      <c r="S43" s="26"/>
      <c r="T43" s="26"/>
      <c r="U43" s="26"/>
      <c r="V43" s="26">
        <f t="shared" si="0"/>
        <v>71</v>
      </c>
      <c r="W43" s="26">
        <f t="shared" si="1"/>
        <v>0</v>
      </c>
    </row>
    <row r="44" spans="1:23" x14ac:dyDescent="0.25">
      <c r="A44" s="26"/>
      <c r="B44" s="27">
        <v>44060</v>
      </c>
      <c r="C44" s="26" t="s">
        <v>35</v>
      </c>
      <c r="D44" s="26"/>
      <c r="E44" s="26">
        <f>4*6</f>
        <v>24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>
        <f t="shared" si="0"/>
        <v>24</v>
      </c>
      <c r="W44" s="26">
        <f t="shared" si="1"/>
        <v>0</v>
      </c>
    </row>
    <row r="45" spans="1:23" x14ac:dyDescent="0.25">
      <c r="A45" s="26"/>
      <c r="B45" s="27">
        <v>44060</v>
      </c>
      <c r="C45" s="26" t="s">
        <v>62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>
        <v>1</v>
      </c>
      <c r="S45" s="26"/>
      <c r="T45" s="26">
        <v>1</v>
      </c>
      <c r="U45" s="26"/>
      <c r="V45" s="26">
        <f t="shared" si="0"/>
        <v>0</v>
      </c>
      <c r="W45" s="26">
        <f t="shared" si="1"/>
        <v>2</v>
      </c>
    </row>
    <row r="46" spans="1:23" x14ac:dyDescent="0.25">
      <c r="A46" s="26"/>
      <c r="B46" s="27">
        <v>44061</v>
      </c>
      <c r="C46" s="26" t="s">
        <v>40</v>
      </c>
      <c r="D46" s="26"/>
      <c r="E46" s="26">
        <v>6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>
        <f t="shared" si="0"/>
        <v>6</v>
      </c>
      <c r="W46" s="26">
        <f t="shared" si="1"/>
        <v>0</v>
      </c>
    </row>
    <row r="47" spans="1:23" x14ac:dyDescent="0.25">
      <c r="A47" s="26"/>
      <c r="B47" s="27">
        <v>44063</v>
      </c>
      <c r="C47" s="26" t="s">
        <v>33</v>
      </c>
      <c r="D47" s="26"/>
      <c r="E47" s="26">
        <v>6</v>
      </c>
      <c r="F47" s="26"/>
      <c r="G47" s="26"/>
      <c r="H47" s="26"/>
      <c r="I47" s="26"/>
      <c r="J47" s="26"/>
      <c r="K47" s="26"/>
      <c r="L47" s="26"/>
      <c r="M47" s="26"/>
      <c r="N47" s="26"/>
      <c r="O47" s="26">
        <v>10</v>
      </c>
      <c r="P47" s="26"/>
      <c r="Q47" s="26"/>
      <c r="R47" s="26"/>
      <c r="S47" s="26"/>
      <c r="T47" s="26"/>
      <c r="U47" s="26"/>
      <c r="V47" s="26">
        <f t="shared" si="0"/>
        <v>16</v>
      </c>
      <c r="W47" s="26">
        <f t="shared" si="1"/>
        <v>0</v>
      </c>
    </row>
    <row r="48" spans="1:23" x14ac:dyDescent="0.25">
      <c r="A48" s="26"/>
      <c r="B48" s="27">
        <v>44069</v>
      </c>
      <c r="C48" s="26" t="s">
        <v>30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>
        <v>100</v>
      </c>
      <c r="U48" s="26"/>
      <c r="V48" s="26">
        <f t="shared" si="0"/>
        <v>0</v>
      </c>
      <c r="W48" s="26">
        <f t="shared" si="1"/>
        <v>100</v>
      </c>
    </row>
    <row r="49" spans="1:23" x14ac:dyDescent="0.25">
      <c r="A49" s="26"/>
      <c r="B49" s="27">
        <v>44069</v>
      </c>
      <c r="C49" s="26" t="s">
        <v>49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>
        <v>5</v>
      </c>
      <c r="V49" s="26">
        <f t="shared" si="0"/>
        <v>5</v>
      </c>
      <c r="W49" s="26">
        <f t="shared" si="1"/>
        <v>0</v>
      </c>
    </row>
    <row r="50" spans="1:23" x14ac:dyDescent="0.25">
      <c r="A50" s="26"/>
      <c r="B50" s="27">
        <v>44069</v>
      </c>
      <c r="C50" s="26" t="s">
        <v>61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>
        <v>8</v>
      </c>
      <c r="V50" s="26">
        <f t="shared" si="0"/>
        <v>8</v>
      </c>
      <c r="W50" s="26">
        <f t="shared" si="1"/>
        <v>0</v>
      </c>
    </row>
    <row r="51" spans="1:23" x14ac:dyDescent="0.25">
      <c r="A51" s="26"/>
      <c r="B51" s="27">
        <v>44070</v>
      </c>
      <c r="C51" s="26" t="s">
        <v>64</v>
      </c>
      <c r="D51" s="26"/>
      <c r="E51" s="26">
        <v>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>
        <f t="shared" si="0"/>
        <v>6</v>
      </c>
      <c r="W51" s="26">
        <f t="shared" si="1"/>
        <v>0</v>
      </c>
    </row>
    <row r="52" spans="1:23" x14ac:dyDescent="0.25">
      <c r="A52" s="26"/>
      <c r="B52" s="27">
        <v>44070</v>
      </c>
      <c r="C52" s="26" t="s">
        <v>32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>
        <v>1</v>
      </c>
      <c r="V52" s="26">
        <f t="shared" si="0"/>
        <v>1</v>
      </c>
      <c r="W52" s="26">
        <f t="shared" si="1"/>
        <v>0</v>
      </c>
    </row>
    <row r="53" spans="1:23" x14ac:dyDescent="0.25">
      <c r="A53" s="26"/>
      <c r="B53" s="27">
        <v>44071</v>
      </c>
      <c r="C53" s="26" t="s">
        <v>33</v>
      </c>
      <c r="D53" s="26"/>
      <c r="E53" s="26">
        <v>6</v>
      </c>
      <c r="F53" s="26"/>
      <c r="G53" s="26"/>
      <c r="H53" s="26"/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>
        <f t="shared" si="0"/>
        <v>6.5</v>
      </c>
      <c r="W53" s="26">
        <f t="shared" si="1"/>
        <v>0</v>
      </c>
    </row>
    <row r="54" spans="1:23" x14ac:dyDescent="0.25">
      <c r="A54" s="26"/>
      <c r="B54" s="27">
        <v>44071</v>
      </c>
      <c r="C54" s="26" t="s">
        <v>34</v>
      </c>
      <c r="D54" s="26"/>
      <c r="E54" s="26">
        <v>6</v>
      </c>
      <c r="F54" s="26"/>
      <c r="G54" s="26"/>
      <c r="H54" s="26"/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>
        <f t="shared" si="0"/>
        <v>6.5</v>
      </c>
      <c r="W54" s="26">
        <f t="shared" si="1"/>
        <v>0</v>
      </c>
    </row>
    <row r="55" spans="1:23" x14ac:dyDescent="0.25">
      <c r="A55" s="26"/>
      <c r="B55" s="27">
        <v>44072</v>
      </c>
      <c r="C55" s="26" t="s">
        <v>58</v>
      </c>
      <c r="D55" s="26"/>
      <c r="E55" s="26">
        <v>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>
        <f t="shared" si="0"/>
        <v>1</v>
      </c>
      <c r="W55" s="26">
        <f t="shared" si="1"/>
        <v>0</v>
      </c>
    </row>
    <row r="56" spans="1:23" x14ac:dyDescent="0.25">
      <c r="A56" s="26"/>
      <c r="B56" s="27">
        <v>44075</v>
      </c>
      <c r="C56" s="26" t="s">
        <v>42</v>
      </c>
      <c r="D56" s="26"/>
      <c r="E56" s="26">
        <v>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>
        <f t="shared" si="0"/>
        <v>1</v>
      </c>
      <c r="W56" s="26">
        <f t="shared" si="1"/>
        <v>0</v>
      </c>
    </row>
    <row r="57" spans="1:23" x14ac:dyDescent="0.25">
      <c r="A57" s="26"/>
      <c r="B57" s="27">
        <v>44077</v>
      </c>
      <c r="C57" s="26" t="s">
        <v>28</v>
      </c>
      <c r="D57" s="26"/>
      <c r="E57" s="26">
        <v>6</v>
      </c>
      <c r="F57" s="26"/>
      <c r="G57" s="26"/>
      <c r="H57" s="26"/>
      <c r="I57" s="26"/>
      <c r="J57" s="26"/>
      <c r="K57" s="26"/>
      <c r="L57" s="26"/>
      <c r="M57" s="26"/>
      <c r="N57" s="26"/>
      <c r="O57" s="26">
        <v>30</v>
      </c>
      <c r="P57" s="26"/>
      <c r="Q57" s="26"/>
      <c r="R57" s="26"/>
      <c r="S57" s="26"/>
      <c r="T57" s="26"/>
      <c r="U57" s="26"/>
      <c r="V57" s="26">
        <f t="shared" si="0"/>
        <v>36</v>
      </c>
      <c r="W57" s="26">
        <f t="shared" si="1"/>
        <v>0</v>
      </c>
    </row>
    <row r="58" spans="1:23" x14ac:dyDescent="0.25">
      <c r="A58" s="26"/>
      <c r="B58" s="27">
        <v>44077</v>
      </c>
      <c r="C58" s="26" t="s">
        <v>41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>
        <v>1</v>
      </c>
      <c r="V58" s="26">
        <f t="shared" si="0"/>
        <v>1</v>
      </c>
      <c r="W58" s="26">
        <f t="shared" si="1"/>
        <v>0</v>
      </c>
    </row>
    <row r="59" spans="1:23" x14ac:dyDescent="0.25">
      <c r="A59" s="26"/>
      <c r="B59" s="27">
        <v>44077</v>
      </c>
      <c r="C59" s="26" t="s">
        <v>28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>
        <v>2</v>
      </c>
      <c r="V59" s="26">
        <f t="shared" si="0"/>
        <v>2</v>
      </c>
      <c r="W59" s="26">
        <f t="shared" si="1"/>
        <v>0</v>
      </c>
    </row>
    <row r="60" spans="1:23" x14ac:dyDescent="0.25">
      <c r="A60" s="26"/>
      <c r="B60" s="27">
        <v>44079</v>
      </c>
      <c r="C60" s="26" t="s">
        <v>29</v>
      </c>
      <c r="D60" s="26"/>
      <c r="E60" s="26"/>
      <c r="F60" s="26"/>
      <c r="G60" s="26">
        <v>2</v>
      </c>
      <c r="H60" s="26"/>
      <c r="I60" s="26"/>
      <c r="J60" s="26"/>
      <c r="K60" s="26"/>
      <c r="L60" s="26"/>
      <c r="M60" s="26">
        <v>1</v>
      </c>
      <c r="N60" s="26"/>
      <c r="O60" s="26"/>
      <c r="P60" s="26"/>
      <c r="Q60" s="26"/>
      <c r="R60" s="26"/>
      <c r="S60" s="26"/>
      <c r="T60" s="26"/>
      <c r="U60" s="26"/>
      <c r="V60" s="26">
        <f t="shared" si="0"/>
        <v>3</v>
      </c>
      <c r="W60" s="26">
        <f t="shared" si="1"/>
        <v>0</v>
      </c>
    </row>
    <row r="61" spans="1:23" x14ac:dyDescent="0.25">
      <c r="A61" s="26"/>
      <c r="B61" s="27">
        <v>44080</v>
      </c>
      <c r="C61" s="26" t="s">
        <v>33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>
        <v>1</v>
      </c>
      <c r="V61" s="26">
        <f t="shared" si="0"/>
        <v>1</v>
      </c>
      <c r="W61" s="26">
        <f t="shared" si="1"/>
        <v>0</v>
      </c>
    </row>
    <row r="62" spans="1:23" x14ac:dyDescent="0.25">
      <c r="A62" s="26"/>
      <c r="B62" s="27">
        <v>44081</v>
      </c>
      <c r="C62" s="26" t="s">
        <v>42</v>
      </c>
      <c r="D62" s="26"/>
      <c r="E62" s="26">
        <v>6</v>
      </c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>
        <f t="shared" si="0"/>
        <v>6</v>
      </c>
      <c r="W62" s="26">
        <f t="shared" si="1"/>
        <v>0</v>
      </c>
    </row>
    <row r="63" spans="1:23" x14ac:dyDescent="0.25">
      <c r="A63" s="26"/>
      <c r="B63" s="27">
        <v>44082</v>
      </c>
      <c r="C63" s="26" t="s">
        <v>29</v>
      </c>
      <c r="D63" s="26"/>
      <c r="E63" s="26"/>
      <c r="F63" s="26"/>
      <c r="G63" s="26">
        <v>2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>
        <f t="shared" si="0"/>
        <v>2</v>
      </c>
      <c r="W63" s="26">
        <f t="shared" si="1"/>
        <v>0</v>
      </c>
    </row>
    <row r="64" spans="1:23" x14ac:dyDescent="0.25">
      <c r="A64" s="26"/>
      <c r="B64" s="27">
        <v>44082</v>
      </c>
      <c r="C64" s="26" t="s">
        <v>30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>
        <v>100</v>
      </c>
      <c r="S64" s="26"/>
      <c r="T64" s="26"/>
      <c r="U64" s="26"/>
      <c r="V64" s="26">
        <f t="shared" si="0"/>
        <v>0</v>
      </c>
      <c r="W64" s="26">
        <f t="shared" si="1"/>
        <v>100</v>
      </c>
    </row>
    <row r="65" spans="1:23" x14ac:dyDescent="0.25">
      <c r="A65" s="26"/>
      <c r="B65" s="27">
        <v>44082</v>
      </c>
      <c r="C65" s="26" t="s">
        <v>31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>
        <v>2</v>
      </c>
      <c r="T65" s="26"/>
      <c r="U65" s="26"/>
      <c r="V65" s="26">
        <f t="shared" si="0"/>
        <v>2</v>
      </c>
      <c r="W65" s="26">
        <f t="shared" si="1"/>
        <v>0</v>
      </c>
    </row>
    <row r="66" spans="1:23" x14ac:dyDescent="0.25">
      <c r="A66" s="26"/>
      <c r="B66" s="27">
        <v>44082</v>
      </c>
      <c r="C66" s="26" t="s">
        <v>32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>
        <v>10</v>
      </c>
      <c r="T66" s="26"/>
      <c r="U66" s="26"/>
      <c r="V66" s="26">
        <f t="shared" si="0"/>
        <v>10</v>
      </c>
      <c r="W66" s="26">
        <f t="shared" si="1"/>
        <v>0</v>
      </c>
    </row>
    <row r="67" spans="1:23" x14ac:dyDescent="0.25">
      <c r="A67" s="26"/>
      <c r="B67" s="27">
        <v>44082</v>
      </c>
      <c r="C67" s="26" t="s">
        <v>65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>
        <v>2</v>
      </c>
      <c r="V67" s="26">
        <f t="shared" si="0"/>
        <v>2</v>
      </c>
      <c r="W67" s="26">
        <f t="shared" si="1"/>
        <v>0</v>
      </c>
    </row>
    <row r="68" spans="1:23" x14ac:dyDescent="0.25">
      <c r="A68" s="26"/>
      <c r="B68" s="27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>
        <f t="shared" si="0"/>
        <v>0</v>
      </c>
      <c r="W68" s="26">
        <f t="shared" si="1"/>
        <v>0</v>
      </c>
    </row>
    <row r="69" spans="1:23" x14ac:dyDescent="0.25">
      <c r="A69" s="46"/>
      <c r="B69" s="47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>
        <f t="shared" si="0"/>
        <v>0</v>
      </c>
      <c r="W69" s="46">
        <f t="shared" si="1"/>
        <v>0</v>
      </c>
    </row>
    <row r="70" spans="1:23" x14ac:dyDescent="0.25">
      <c r="A70" s="28"/>
      <c r="B70" s="29"/>
      <c r="C70" s="30" t="s">
        <v>66</v>
      </c>
      <c r="D70" s="44">
        <f>SUM(D9:D69)-SUM(E9:E69)</f>
        <v>558</v>
      </c>
      <c r="E70" s="44"/>
      <c r="F70" s="44">
        <f>SUM(F9:F69)-SUM(G9:G69)</f>
        <v>43</v>
      </c>
      <c r="G70" s="44"/>
      <c r="H70" s="44">
        <f>SUM(H9:H69)-SUM(I9:I69)</f>
        <v>15</v>
      </c>
      <c r="I70" s="44"/>
      <c r="J70" s="44">
        <f>SUM(J9:J69)-SUM(K9:K69)</f>
        <v>14</v>
      </c>
      <c r="K70" s="44"/>
      <c r="L70" s="44">
        <f>SUM(L9:L69)-SUM(M9:M69)</f>
        <v>45</v>
      </c>
      <c r="M70" s="44"/>
      <c r="N70" s="44">
        <f>SUM(N9:N69)-SUM(O9:O69)</f>
        <v>4300</v>
      </c>
      <c r="O70" s="44"/>
      <c r="P70" s="44">
        <f>SUM(P9:P69)-SUM(Q9:Q69)</f>
        <v>3850</v>
      </c>
      <c r="Q70" s="44"/>
      <c r="R70" s="44">
        <f>SUM(R9:R69)-SUM(S9:S69)</f>
        <v>89</v>
      </c>
      <c r="S70" s="44"/>
      <c r="T70" s="44">
        <f>SUM(T9:T69)-SUM(U9:U69)</f>
        <v>81</v>
      </c>
      <c r="U70" s="44"/>
      <c r="V70" s="25"/>
      <c r="W70" s="25"/>
    </row>
    <row r="71" spans="1:23" x14ac:dyDescent="0.25">
      <c r="A71" s="28"/>
      <c r="B71" s="29"/>
      <c r="C71" s="30" t="s">
        <v>11</v>
      </c>
      <c r="D71" s="31">
        <f>D70/6</f>
        <v>93</v>
      </c>
      <c r="E71" s="31"/>
      <c r="F71" s="31"/>
      <c r="G71" s="31"/>
      <c r="H71" s="31"/>
      <c r="I71" s="31"/>
      <c r="J71" s="31"/>
      <c r="K71" s="31"/>
      <c r="L71" s="31">
        <f>L70/16</f>
        <v>2.8125</v>
      </c>
      <c r="M71" s="31"/>
      <c r="N71" s="31">
        <f>N70/150</f>
        <v>28.666666666666668</v>
      </c>
      <c r="O71" s="31"/>
      <c r="P71" s="42">
        <f>P70/200</f>
        <v>19.25</v>
      </c>
      <c r="Q71" s="43"/>
      <c r="R71" s="31">
        <f>R70/50</f>
        <v>1.78</v>
      </c>
      <c r="S71" s="31"/>
      <c r="T71" s="31">
        <f>T70/8</f>
        <v>10.125</v>
      </c>
      <c r="U71" s="31"/>
      <c r="V71" s="32">
        <f>SUM(D71:S71)</f>
        <v>145.50916666666669</v>
      </c>
      <c r="W71" s="33"/>
    </row>
    <row r="72" spans="1:23" s="30" customFormat="1" x14ac:dyDescent="0.25">
      <c r="A72" s="34" t="s">
        <v>12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6"/>
      <c r="U72" s="36"/>
      <c r="V72" s="37">
        <f>SUM(V9:V69)</f>
        <v>1344</v>
      </c>
      <c r="W72" s="37">
        <f>SUM(W9:W69)</f>
        <v>10339</v>
      </c>
    </row>
    <row r="73" spans="1:23" x14ac:dyDescent="0.25">
      <c r="A73" s="34" t="s">
        <v>13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8"/>
      <c r="U73" s="38"/>
      <c r="V73" s="39">
        <f>W72-V72</f>
        <v>8995</v>
      </c>
      <c r="W73" s="40"/>
    </row>
    <row r="74" spans="1:23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</sheetData>
  <mergeCells count="51">
    <mergeCell ref="P70:Q70"/>
    <mergeCell ref="P71:Q71"/>
    <mergeCell ref="R74:S74"/>
    <mergeCell ref="D74:E74"/>
    <mergeCell ref="F74:G74"/>
    <mergeCell ref="H74:I74"/>
    <mergeCell ref="J74:K74"/>
    <mergeCell ref="L74:M74"/>
    <mergeCell ref="N74:O74"/>
    <mergeCell ref="R71:S71"/>
    <mergeCell ref="T71:U71"/>
    <mergeCell ref="V71:W71"/>
    <mergeCell ref="A72:S72"/>
    <mergeCell ref="A73:S73"/>
    <mergeCell ref="V73:W73"/>
    <mergeCell ref="H71:I71"/>
    <mergeCell ref="J71:K71"/>
    <mergeCell ref="L71:M71"/>
    <mergeCell ref="N71:O71"/>
    <mergeCell ref="N70:O70"/>
    <mergeCell ref="A1:C1"/>
    <mergeCell ref="A2:C2"/>
    <mergeCell ref="A3:W3"/>
    <mergeCell ref="A4:W4"/>
    <mergeCell ref="A5:S5"/>
    <mergeCell ref="R7:S7"/>
    <mergeCell ref="T7:U7"/>
    <mergeCell ref="V7:V8"/>
    <mergeCell ref="W7:W8"/>
    <mergeCell ref="D7:E7"/>
    <mergeCell ref="F7:G7"/>
    <mergeCell ref="H7:I7"/>
    <mergeCell ref="J7:K7"/>
    <mergeCell ref="L7:M7"/>
    <mergeCell ref="N7:O7"/>
    <mergeCell ref="T74:U74"/>
    <mergeCell ref="P7:Q7"/>
    <mergeCell ref="P74:Q74"/>
    <mergeCell ref="A6:A8"/>
    <mergeCell ref="B6:B8"/>
    <mergeCell ref="C6:C8"/>
    <mergeCell ref="D6:W6"/>
    <mergeCell ref="D70:E70"/>
    <mergeCell ref="F70:G70"/>
    <mergeCell ref="H70:I70"/>
    <mergeCell ref="J70:K70"/>
    <mergeCell ref="L70:M70"/>
    <mergeCell ref="R70:S70"/>
    <mergeCell ref="T70:U70"/>
    <mergeCell ref="D71:E71"/>
    <mergeCell ref="F71:G7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2020-09-09T09:08:22Z</dcterms:modified>
</cp:coreProperties>
</file>