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6" sheetId="1" r:id="rId1"/>
    <sheet name="T7" sheetId="2" r:id="rId2"/>
    <sheet name="T8" sheetId="3" r:id="rId3"/>
    <sheet name="T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T34" i="4"/>
  <c r="T35" i="4" s="1"/>
  <c r="R34" i="4"/>
  <c r="R35" i="4" s="1"/>
  <c r="L34" i="4"/>
  <c r="L35" i="4" s="1"/>
  <c r="J34" i="4"/>
  <c r="H34" i="4"/>
  <c r="F34" i="4"/>
  <c r="W33" i="4"/>
  <c r="V33" i="4"/>
  <c r="W30" i="4"/>
  <c r="V30" i="4"/>
  <c r="W23" i="4"/>
  <c r="V23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34" i="4"/>
  <c r="P35" i="4" s="1"/>
  <c r="N34" i="4"/>
  <c r="N35" i="4" s="1"/>
  <c r="D34" i="4"/>
  <c r="D35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D23" i="2" l="1"/>
  <c r="D24" i="2" s="1"/>
  <c r="V36" i="4"/>
  <c r="V35" i="4"/>
  <c r="W9" i="4"/>
  <c r="W36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37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<sst xmlns="http://schemas.openxmlformats.org/spreadsheetml/2006/main" count="237" uniqueCount="81">
  <si>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</si>
  <si>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</si>
  <si>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</si>
  <si>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</si>
  <si>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</si>
  <si>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</si>
  <si>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</si>
  <si>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</si>
  <si>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</si>
  <si>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</si>
  <si>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</si>
  <si>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</si>
  <si>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</si>
  <si>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</si>
  <si>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</si>
  <si>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</si>
  <si>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</si>
  <si>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</si>
  <si>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</si>
  <si>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</si>
  <si>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</si>
  <si>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</si>
  <si>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</si>
  <si>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</si>
  <si>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</si>
  <si>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</si>
  <si>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</si>
  <si>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</si>
  <si>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</si>
  <si>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</si>
  <si>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</si>
  <si>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</si>
  <si>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</si>
  <si>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</si>
  <si>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</si>
  <si>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</si>
  <si>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</si>
  <si>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</si>
  <si>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</si>
  <si>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</si>
  <si>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</si>
  <si>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</si>
  <si>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</si>
  <si>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</si>
  <si>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</si>
  <si>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</si>
  <si>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</si>
  <si>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</si>
  <si>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</si>
  <si>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</si>
  <si>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</si>
  <si>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</si>
  <si>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</si>
  <si>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</si>
  <si>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</si>
  <si>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</si>
  <si>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</si>
  <si>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</si>
  <si>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</si>
  <si>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</si>
  <si>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</si>
  <si>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</si>
  <si>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</si>
  <si>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</si>
  <si>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</si>
  <si>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</si>
  <si>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</si>
  <si>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</si>
  <si>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</si>
  <si>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</si>
  <si>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</si>
  <si>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</si>
  <si>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</si>
  <si>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</si>
  <si>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</si>
  <si>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</si>
  <si>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</si>
  <si>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</si>
  <si>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</si>
  <si>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</si>
  <si>
    <t xml:space="preserve">Anh Lâm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</si>
</sst>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3" fillId="0" borderId="13" xfId="0" applyFont="1" applyFill="1" applyBorder="1"/>
    <xf numFmtId="14" fontId="3" fillId="0" borderId="1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8" topLeftCell="A27" activePane="bottomLeft" state="frozen"/>
      <selection pane="bottomLeft" activeCell="J32" sqref="J32:M32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8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x14ac:dyDescent="0.25">
      <c r="A4" s="38" t="s">
        <v>69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10"/>
      <c r="U5" s="10"/>
      <c r="V5" s="10"/>
      <c r="W5" s="10"/>
    </row>
    <row r="6" spans="1:23" x14ac:dyDescent="0.25">
      <c r="A6" s="30" t="s">
        <v>1</v>
      </c>
      <c r="B6" s="34" t="s">
        <v>2</v>
      </c>
      <c r="C6" s="30" t="s">
        <v>3</v>
      </c>
      <c r="D6" s="32" t="s">
        <v>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3"/>
    </row>
    <row r="7" spans="1:23" x14ac:dyDescent="0.25">
      <c r="A7" s="30"/>
      <c r="B7" s="34"/>
      <c r="C7" s="30"/>
      <c r="D7" s="30" t="s">
        <v>14</v>
      </c>
      <c r="E7" s="30"/>
      <c r="F7" s="30" t="s">
        <v>16</v>
      </c>
      <c r="G7" s="30"/>
      <c r="H7" s="30" t="s">
        <v>15</v>
      </c>
      <c r="I7" s="30"/>
      <c r="J7" s="30" t="s">
        <v>17</v>
      </c>
      <c r="K7" s="30"/>
      <c r="L7" s="30" t="s">
        <v>18</v>
      </c>
      <c r="M7" s="30"/>
      <c r="N7" s="30" t="s">
        <v>19</v>
      </c>
      <c r="O7" s="30"/>
      <c r="P7" s="32" t="s">
        <v>22</v>
      </c>
      <c r="Q7" s="33"/>
      <c r="R7" s="30" t="s">
        <v>20</v>
      </c>
      <c r="S7" s="30"/>
      <c r="T7" s="30" t="s">
        <v>21</v>
      </c>
      <c r="U7" s="30"/>
      <c r="V7" s="41" t="s">
        <v>5</v>
      </c>
      <c r="W7" s="41" t="s">
        <v>6</v>
      </c>
    </row>
    <row r="8" spans="1:23" x14ac:dyDescent="0.25">
      <c r="A8" s="30"/>
      <c r="B8" s="34"/>
      <c r="C8" s="3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36">
        <f>SUM(D9:D26)-SUM(E9:E26)</f>
        <v>858</v>
      </c>
      <c r="E27" s="36"/>
      <c r="F27" s="36">
        <f>SUM(F9:F26)-SUM(G9:G26)</f>
        <v>74</v>
      </c>
      <c r="G27" s="36"/>
      <c r="H27" s="36">
        <f>SUM(H9:H26)-SUM(I9:I26)</f>
        <v>15</v>
      </c>
      <c r="I27" s="36"/>
      <c r="J27" s="36">
        <f>SUM(J9:J26)-SUM(K9:K26)</f>
        <v>16</v>
      </c>
      <c r="K27" s="36"/>
      <c r="L27" s="36">
        <f>SUM(L9:L26)-SUM(M9:M26)</f>
        <v>52.5</v>
      </c>
      <c r="M27" s="36"/>
      <c r="N27" s="36">
        <f>SUM(N9:N26)-SUM(O9:O26)</f>
        <v>4408</v>
      </c>
      <c r="O27" s="36"/>
      <c r="P27" s="36">
        <f>SUM(P9:P26)-SUM(Q9:Q26)</f>
        <v>4100</v>
      </c>
      <c r="Q27" s="36"/>
      <c r="R27" s="36">
        <f>SUM(R9:R26)-SUM(S9:S26)</f>
        <v>0</v>
      </c>
      <c r="S27" s="36"/>
      <c r="T27" s="36">
        <f>SUM(T9:T26)-SUM(U9:U26)</f>
        <v>0</v>
      </c>
      <c r="U27" s="36"/>
      <c r="V27" s="14"/>
      <c r="W27" s="14"/>
    </row>
    <row r="28" spans="1:23" x14ac:dyDescent="0.25">
      <c r="A28" s="17"/>
      <c r="B28" s="18"/>
      <c r="C28" s="19" t="s">
        <v>10</v>
      </c>
      <c r="D28" s="37">
        <f>D27/6</f>
        <v>143</v>
      </c>
      <c r="E28" s="37"/>
      <c r="F28" s="37"/>
      <c r="G28" s="37"/>
      <c r="H28" s="37"/>
      <c r="I28" s="37"/>
      <c r="J28" s="37"/>
      <c r="K28" s="37"/>
      <c r="L28" s="37">
        <f>L27/16</f>
        <v>3.28125</v>
      </c>
      <c r="M28" s="37"/>
      <c r="N28" s="37">
        <f>N27/150</f>
        <v>29.386666666666667</v>
      </c>
      <c r="O28" s="37"/>
      <c r="P28" s="47">
        <f>P27/200</f>
        <v>20.5</v>
      </c>
      <c r="Q28" s="48"/>
      <c r="R28" s="37">
        <f>R27/50</f>
        <v>0</v>
      </c>
      <c r="S28" s="37"/>
      <c r="T28" s="37">
        <f>T27/8</f>
        <v>0</v>
      </c>
      <c r="U28" s="37"/>
      <c r="V28" s="39">
        <f>SUM(D28:S28)</f>
        <v>196.16791666666666</v>
      </c>
      <c r="W28" s="40"/>
    </row>
    <row r="29" spans="1:23" s="19" customFormat="1" x14ac:dyDescent="0.25">
      <c r="A29" s="43" t="s">
        <v>11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43" t="s">
        <v>12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22"/>
      <c r="U30" s="22"/>
      <c r="V30" s="45">
        <f>W29-V29</f>
        <v>9523.5</v>
      </c>
      <c r="W30" s="46"/>
    </row>
    <row r="31" spans="1:23" x14ac:dyDescent="0.25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 spans="1:23" x14ac:dyDescent="0.25">
      <c r="J32" s="29" t="s">
        <v>78</v>
      </c>
      <c r="K32" s="29"/>
      <c r="L32" s="29"/>
      <c r="M32" s="29"/>
    </row>
  </sheetData>
  <mergeCells count="50">
    <mergeCell ref="V30:W30"/>
    <mergeCell ref="H28:I28"/>
    <mergeCell ref="J28:K28"/>
    <mergeCell ref="L28:M28"/>
    <mergeCell ref="N28:O28"/>
    <mergeCell ref="P28:Q28"/>
    <mergeCell ref="R28:S28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L7:M7"/>
    <mergeCell ref="J32:M32"/>
    <mergeCell ref="N7:O7"/>
    <mergeCell ref="T31:U31"/>
    <mergeCell ref="P7:Q7"/>
    <mergeCell ref="P31:Q31"/>
    <mergeCell ref="A29:S29"/>
    <mergeCell ref="A30:S30"/>
    <mergeCell ref="F28:G28"/>
    <mergeCell ref="R31:S31"/>
    <mergeCell ref="D31:E31"/>
    <mergeCell ref="F31:G31"/>
    <mergeCell ref="H31:I31"/>
    <mergeCell ref="J31:K31"/>
    <mergeCell ref="L31:M31"/>
    <mergeCell ref="N31:O3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8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x14ac:dyDescent="0.25">
      <c r="A4" s="38" t="s">
        <v>68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10"/>
      <c r="U5" s="10"/>
      <c r="V5" s="10"/>
      <c r="W5" s="10"/>
    </row>
    <row r="6" spans="1:23" x14ac:dyDescent="0.25">
      <c r="A6" s="30" t="s">
        <v>1</v>
      </c>
      <c r="B6" s="34" t="s">
        <v>2</v>
      </c>
      <c r="C6" s="30" t="s">
        <v>3</v>
      </c>
      <c r="D6" s="32" t="s">
        <v>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3"/>
    </row>
    <row r="7" spans="1:23" x14ac:dyDescent="0.25">
      <c r="A7" s="30"/>
      <c r="B7" s="34"/>
      <c r="C7" s="30"/>
      <c r="D7" s="30" t="s">
        <v>14</v>
      </c>
      <c r="E7" s="30"/>
      <c r="F7" s="30" t="s">
        <v>16</v>
      </c>
      <c r="G7" s="30"/>
      <c r="H7" s="30" t="s">
        <v>15</v>
      </c>
      <c r="I7" s="30"/>
      <c r="J7" s="30" t="s">
        <v>17</v>
      </c>
      <c r="K7" s="30"/>
      <c r="L7" s="30" t="s">
        <v>18</v>
      </c>
      <c r="M7" s="30"/>
      <c r="N7" s="30" t="s">
        <v>19</v>
      </c>
      <c r="O7" s="30"/>
      <c r="P7" s="32" t="s">
        <v>22</v>
      </c>
      <c r="Q7" s="33"/>
      <c r="R7" s="30" t="s">
        <v>20</v>
      </c>
      <c r="S7" s="30"/>
      <c r="T7" s="30" t="s">
        <v>21</v>
      </c>
      <c r="U7" s="30"/>
      <c r="V7" s="41" t="s">
        <v>5</v>
      </c>
      <c r="W7" s="41" t="s">
        <v>6</v>
      </c>
    </row>
    <row r="8" spans="1:23" x14ac:dyDescent="0.25">
      <c r="A8" s="30"/>
      <c r="B8" s="34"/>
      <c r="C8" s="3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36">
        <f>SUM(D9:D22)-SUM(E9:E22)</f>
        <v>752</v>
      </c>
      <c r="E23" s="36"/>
      <c r="F23" s="36">
        <f>SUM(F9:F22)-SUM(G9:G22)</f>
        <v>68</v>
      </c>
      <c r="G23" s="36"/>
      <c r="H23" s="36">
        <f>SUM(H9:H22)-SUM(I9:I22)</f>
        <v>15</v>
      </c>
      <c r="I23" s="36"/>
      <c r="J23" s="36">
        <f>SUM(J9:J22)-SUM(K9:K22)</f>
        <v>16</v>
      </c>
      <c r="K23" s="36"/>
      <c r="L23" s="36">
        <f>SUM(L9:L22)-SUM(M9:M22)</f>
        <v>51</v>
      </c>
      <c r="M23" s="36"/>
      <c r="N23" s="36">
        <f>SUM(N9:N22)-SUM(O9:O22)</f>
        <v>4405</v>
      </c>
      <c r="O23" s="36"/>
      <c r="P23" s="36">
        <f>SUM(P9:P22)-SUM(Q9:Q22)</f>
        <v>4070</v>
      </c>
      <c r="Q23" s="36"/>
      <c r="R23" s="36">
        <f>SUM(R9:R22)-SUM(S9:S22)</f>
        <v>0</v>
      </c>
      <c r="S23" s="36"/>
      <c r="T23" s="36">
        <f>SUM(T9:T22)-SUM(U9:U22)</f>
        <v>0</v>
      </c>
      <c r="U23" s="36"/>
      <c r="V23" s="14"/>
      <c r="W23" s="14"/>
    </row>
    <row r="24" spans="1:23" x14ac:dyDescent="0.25">
      <c r="A24" s="17"/>
      <c r="B24" s="18"/>
      <c r="C24" s="19" t="s">
        <v>10</v>
      </c>
      <c r="D24" s="37">
        <f>D23/6</f>
        <v>125.33333333333333</v>
      </c>
      <c r="E24" s="37"/>
      <c r="F24" s="37"/>
      <c r="G24" s="37"/>
      <c r="H24" s="37"/>
      <c r="I24" s="37"/>
      <c r="J24" s="37"/>
      <c r="K24" s="37"/>
      <c r="L24" s="37">
        <f>L23/16</f>
        <v>3.1875</v>
      </c>
      <c r="M24" s="37"/>
      <c r="N24" s="37">
        <f>N23/150</f>
        <v>29.366666666666667</v>
      </c>
      <c r="O24" s="37"/>
      <c r="P24" s="47">
        <f>P23/200</f>
        <v>20.350000000000001</v>
      </c>
      <c r="Q24" s="48"/>
      <c r="R24" s="37">
        <f>R23/50</f>
        <v>0</v>
      </c>
      <c r="S24" s="37"/>
      <c r="T24" s="37">
        <f>T23/8</f>
        <v>0</v>
      </c>
      <c r="U24" s="37"/>
      <c r="V24" s="39">
        <f>SUM(D24:S24)</f>
        <v>178.23749999999998</v>
      </c>
      <c r="W24" s="40"/>
    </row>
    <row r="25" spans="1:23" s="19" customFormat="1" x14ac:dyDescent="0.25">
      <c r="A25" s="43" t="s">
        <v>11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43" t="s">
        <v>12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22"/>
      <c r="U26" s="22"/>
      <c r="V26" s="45">
        <f>W25-V25</f>
        <v>9377</v>
      </c>
      <c r="W26" s="46"/>
    </row>
    <row r="27" spans="1:23" x14ac:dyDescent="0.25"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</sheetData>
  <mergeCells count="49">
    <mergeCell ref="J23:K23"/>
    <mergeCell ref="L23:M23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23:Q23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D23:E23"/>
    <mergeCell ref="F23:G23"/>
    <mergeCell ref="H23:I23"/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7" workbookViewId="0">
      <selection activeCell="I18" sqref="I18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8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x14ac:dyDescent="0.25">
      <c r="A4" s="38" t="s">
        <v>70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10"/>
      <c r="U5" s="10"/>
      <c r="V5" s="10"/>
      <c r="W5" s="10"/>
    </row>
    <row r="6" spans="1:23" x14ac:dyDescent="0.25">
      <c r="A6" s="30" t="s">
        <v>1</v>
      </c>
      <c r="B6" s="34" t="s">
        <v>2</v>
      </c>
      <c r="C6" s="30" t="s">
        <v>3</v>
      </c>
      <c r="D6" s="32" t="s">
        <v>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3"/>
    </row>
    <row r="7" spans="1:23" x14ac:dyDescent="0.25">
      <c r="A7" s="30"/>
      <c r="B7" s="34"/>
      <c r="C7" s="30"/>
      <c r="D7" s="30" t="s">
        <v>14</v>
      </c>
      <c r="E7" s="30"/>
      <c r="F7" s="30" t="s">
        <v>16</v>
      </c>
      <c r="G7" s="30"/>
      <c r="H7" s="30" t="s">
        <v>15</v>
      </c>
      <c r="I7" s="30"/>
      <c r="J7" s="30" t="s">
        <v>17</v>
      </c>
      <c r="K7" s="30"/>
      <c r="L7" s="30" t="s">
        <v>18</v>
      </c>
      <c r="M7" s="30"/>
      <c r="N7" s="30" t="s">
        <v>19</v>
      </c>
      <c r="O7" s="30"/>
      <c r="P7" s="32" t="s">
        <v>22</v>
      </c>
      <c r="Q7" s="33"/>
      <c r="R7" s="30" t="s">
        <v>20</v>
      </c>
      <c r="S7" s="30"/>
      <c r="T7" s="30" t="s">
        <v>21</v>
      </c>
      <c r="U7" s="30"/>
      <c r="V7" s="41" t="s">
        <v>5</v>
      </c>
      <c r="W7" s="41" t="s">
        <v>6</v>
      </c>
    </row>
    <row r="8" spans="1:23" x14ac:dyDescent="0.25">
      <c r="A8" s="30"/>
      <c r="B8" s="34"/>
      <c r="C8" s="3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>
        <v>1</v>
      </c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17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36">
        <f>SUM(D9:D25)-SUM(E9:E25)</f>
        <v>571</v>
      </c>
      <c r="E26" s="36"/>
      <c r="F26" s="36">
        <f>SUM(F9:F25)-SUM(G9:G25)</f>
        <v>47</v>
      </c>
      <c r="G26" s="36"/>
      <c r="H26" s="36">
        <f>SUM(H9:H25)-SUM(I9:I25)</f>
        <v>14</v>
      </c>
      <c r="I26" s="36"/>
      <c r="J26" s="36">
        <f>SUM(J9:J25)-SUM(K9:K25)</f>
        <v>14</v>
      </c>
      <c r="K26" s="36"/>
      <c r="L26" s="36">
        <f>SUM(L9:L25)-SUM(M9:M25)</f>
        <v>46</v>
      </c>
      <c r="M26" s="36"/>
      <c r="N26" s="36">
        <f>SUM(N9:N25)-SUM(O9:O25)</f>
        <v>4330</v>
      </c>
      <c r="O26" s="36"/>
      <c r="P26" s="36">
        <f>SUM(P9:P25)-SUM(Q9:Q25)</f>
        <v>3850</v>
      </c>
      <c r="Q26" s="36"/>
      <c r="R26" s="36">
        <f>SUM(R9:R25)-SUM(S9:S25)</f>
        <v>1</v>
      </c>
      <c r="S26" s="36"/>
      <c r="T26" s="36">
        <f>SUM(T9:T25)-SUM(U9:U25)</f>
        <v>87</v>
      </c>
      <c r="U26" s="36"/>
      <c r="V26" s="14"/>
      <c r="W26" s="14"/>
    </row>
    <row r="27" spans="1:23" x14ac:dyDescent="0.25">
      <c r="A27" s="17"/>
      <c r="B27" s="18"/>
      <c r="C27" s="19" t="s">
        <v>10</v>
      </c>
      <c r="D27" s="37">
        <f>D26/6</f>
        <v>95.166666666666671</v>
      </c>
      <c r="E27" s="37"/>
      <c r="F27" s="37"/>
      <c r="G27" s="37"/>
      <c r="H27" s="37"/>
      <c r="I27" s="37"/>
      <c r="J27" s="37"/>
      <c r="K27" s="37"/>
      <c r="L27" s="37">
        <f>L26/16</f>
        <v>2.875</v>
      </c>
      <c r="M27" s="37"/>
      <c r="N27" s="37">
        <f>N26/150</f>
        <v>28.866666666666667</v>
      </c>
      <c r="O27" s="37"/>
      <c r="P27" s="47">
        <f>P26/200</f>
        <v>19.25</v>
      </c>
      <c r="Q27" s="48"/>
      <c r="R27" s="37">
        <f>R26/50</f>
        <v>0.02</v>
      </c>
      <c r="S27" s="37"/>
      <c r="T27" s="37">
        <f>T26/8</f>
        <v>10.875</v>
      </c>
      <c r="U27" s="37"/>
      <c r="V27" s="39">
        <f>SUM(D27:S27)</f>
        <v>146.17833333333334</v>
      </c>
      <c r="W27" s="40"/>
    </row>
    <row r="28" spans="1:23" s="19" customFormat="1" x14ac:dyDescent="0.25">
      <c r="A28" s="43" t="s">
        <v>11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20"/>
      <c r="U28" s="20"/>
      <c r="V28" s="21">
        <f>SUM(V9:V25)</f>
        <v>549</v>
      </c>
      <c r="W28" s="21">
        <f>SUM(W9:W25)</f>
        <v>9509</v>
      </c>
    </row>
    <row r="29" spans="1:23" x14ac:dyDescent="0.25">
      <c r="A29" s="43" t="s">
        <v>12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22"/>
      <c r="U29" s="22"/>
      <c r="V29" s="45">
        <f>W28-V28</f>
        <v>8960</v>
      </c>
      <c r="W29" s="46"/>
    </row>
    <row r="30" spans="1:23" x14ac:dyDescent="0.25"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</sheetData>
  <mergeCells count="49">
    <mergeCell ref="J26:K26"/>
    <mergeCell ref="L26:M26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26:Q26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N26:O26"/>
    <mergeCell ref="D26:E26"/>
    <mergeCell ref="F26:G26"/>
    <mergeCell ref="H26:I26"/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pane ySplit="8" topLeftCell="A21" activePane="bottomLeft" state="frozen"/>
      <selection pane="bottomLeft" activeCell="S32" sqref="S32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8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x14ac:dyDescent="0.25">
      <c r="A4" s="38" t="s">
        <v>71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10"/>
      <c r="U5" s="10"/>
      <c r="V5" s="10"/>
      <c r="W5" s="10"/>
    </row>
    <row r="6" spans="1:23" x14ac:dyDescent="0.25">
      <c r="A6" s="30" t="s">
        <v>1</v>
      </c>
      <c r="B6" s="34" t="s">
        <v>2</v>
      </c>
      <c r="C6" s="30" t="s">
        <v>3</v>
      </c>
      <c r="D6" s="32" t="s">
        <v>4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3"/>
    </row>
    <row r="7" spans="1:23" x14ac:dyDescent="0.25">
      <c r="A7" s="30"/>
      <c r="B7" s="34"/>
      <c r="C7" s="30"/>
      <c r="D7" s="30" t="s">
        <v>14</v>
      </c>
      <c r="E7" s="30"/>
      <c r="F7" s="30" t="s">
        <v>16</v>
      </c>
      <c r="G7" s="30"/>
      <c r="H7" s="30" t="s">
        <v>15</v>
      </c>
      <c r="I7" s="30"/>
      <c r="J7" s="30" t="s">
        <v>17</v>
      </c>
      <c r="K7" s="30"/>
      <c r="L7" s="30" t="s">
        <v>18</v>
      </c>
      <c r="M7" s="30"/>
      <c r="N7" s="30" t="s">
        <v>19</v>
      </c>
      <c r="O7" s="30"/>
      <c r="P7" s="32" t="s">
        <v>22</v>
      </c>
      <c r="Q7" s="33"/>
      <c r="R7" s="30" t="s">
        <v>20</v>
      </c>
      <c r="S7" s="30"/>
      <c r="T7" s="30" t="s">
        <v>21</v>
      </c>
      <c r="U7" s="30"/>
      <c r="V7" s="41" t="s">
        <v>5</v>
      </c>
      <c r="W7" s="41" t="s">
        <v>6</v>
      </c>
    </row>
    <row r="8" spans="1:23" x14ac:dyDescent="0.25">
      <c r="A8" s="30"/>
      <c r="B8" s="34"/>
      <c r="C8" s="3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14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8960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33" si="0">E10+G10+I10+K10+M10+O10+Q10+S10+U10</f>
        <v>1</v>
      </c>
      <c r="W10" s="15">
        <f t="shared" ref="W10:W33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/>
      <c r="T14" s="15"/>
      <c r="U14" s="15"/>
      <c r="V14" s="15">
        <f t="shared" si="0"/>
        <v>3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2</v>
      </c>
      <c r="W15" s="15">
        <f t="shared" si="1"/>
        <v>0</v>
      </c>
    </row>
    <row r="16" spans="1:23" x14ac:dyDescent="0.25">
      <c r="A16" s="15"/>
      <c r="B16" s="16">
        <v>44081</v>
      </c>
      <c r="C16" s="15" t="s">
        <v>41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44082</v>
      </c>
      <c r="C17" s="15" t="s">
        <v>28</v>
      </c>
      <c r="D17" s="15"/>
      <c r="E17" s="15"/>
      <c r="F17" s="15"/>
      <c r="G17" s="15">
        <v>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100</v>
      </c>
      <c r="S18" s="15"/>
      <c r="T18" s="15"/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44082</v>
      </c>
      <c r="C19" s="15" t="s">
        <v>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>
        <v>2</v>
      </c>
      <c r="T19" s="15"/>
      <c r="U19" s="15"/>
      <c r="V19" s="15">
        <f t="shared" si="0"/>
        <v>2</v>
      </c>
      <c r="W19" s="15">
        <f t="shared" si="1"/>
        <v>0</v>
      </c>
    </row>
    <row r="20" spans="1:23" x14ac:dyDescent="0.25">
      <c r="A20" s="15"/>
      <c r="B20" s="16">
        <v>44082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7</v>
      </c>
      <c r="T20" s="15"/>
      <c r="U20" s="15"/>
      <c r="V20" s="15">
        <f t="shared" si="0"/>
        <v>7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2</v>
      </c>
      <c r="T21" s="15"/>
      <c r="U21" s="15"/>
      <c r="V21" s="15"/>
      <c r="W21" s="15"/>
    </row>
    <row r="22" spans="1:23" x14ac:dyDescent="0.25">
      <c r="A22" s="15"/>
      <c r="B22" s="16">
        <v>44082</v>
      </c>
      <c r="C22" s="15" t="s">
        <v>28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1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64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v>2</v>
      </c>
      <c r="V23" s="15">
        <f t="shared" si="0"/>
        <v>2</v>
      </c>
      <c r="W23" s="15">
        <f t="shared" si="1"/>
        <v>0</v>
      </c>
    </row>
    <row r="24" spans="1:23" x14ac:dyDescent="0.25">
      <c r="A24" s="15"/>
      <c r="B24" s="16">
        <v>44087</v>
      </c>
      <c r="C24" s="15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v>100</v>
      </c>
      <c r="R24" s="15"/>
      <c r="S24" s="15">
        <v>1</v>
      </c>
      <c r="T24" s="15"/>
      <c r="U24" s="15">
        <v>1</v>
      </c>
      <c r="V24" s="15"/>
      <c r="W24" s="15"/>
    </row>
    <row r="25" spans="1:23" x14ac:dyDescent="0.25">
      <c r="A25" s="15"/>
      <c r="B25" s="16">
        <v>44087</v>
      </c>
      <c r="C25" s="15" t="s">
        <v>73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/>
      <c r="V26" s="15"/>
      <c r="W26" s="15"/>
    </row>
    <row r="27" spans="1:23" x14ac:dyDescent="0.25">
      <c r="A27" s="15"/>
      <c r="B27" s="16">
        <v>44087</v>
      </c>
      <c r="C27" s="15" t="s">
        <v>76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1</v>
      </c>
      <c r="T27" s="15"/>
      <c r="U27" s="15">
        <v>2</v>
      </c>
      <c r="V27" s="15"/>
      <c r="W27" s="15"/>
    </row>
    <row r="28" spans="1:23" x14ac:dyDescent="0.25">
      <c r="A28" s="15"/>
      <c r="B28" s="16">
        <v>44087</v>
      </c>
      <c r="C28" s="15" t="s">
        <v>77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>
        <v>44092</v>
      </c>
      <c r="C29" s="15" t="s">
        <v>79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>
        <v>1</v>
      </c>
      <c r="V29" s="15"/>
      <c r="W29" s="15"/>
    </row>
    <row r="30" spans="1:23" x14ac:dyDescent="0.25">
      <c r="A30" s="15"/>
      <c r="B30" s="16">
        <v>44092</v>
      </c>
      <c r="C30" s="15" t="s">
        <v>40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>
        <v>1</v>
      </c>
      <c r="T30" s="15"/>
      <c r="U30" s="15"/>
      <c r="V30" s="15">
        <f t="shared" si="0"/>
        <v>1</v>
      </c>
      <c r="W30" s="15">
        <f t="shared" si="1"/>
        <v>0</v>
      </c>
    </row>
    <row r="31" spans="1:23" x14ac:dyDescent="0.25">
      <c r="A31" s="49"/>
      <c r="B31" s="50">
        <v>44096</v>
      </c>
      <c r="C31" s="49" t="s">
        <v>80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>
        <v>2</v>
      </c>
      <c r="T31" s="49"/>
      <c r="U31" s="49">
        <v>3</v>
      </c>
      <c r="V31" s="49"/>
      <c r="W31" s="49"/>
    </row>
    <row r="32" spans="1:23" x14ac:dyDescent="0.25">
      <c r="A32" s="49"/>
      <c r="B32" s="5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1:23" x14ac:dyDescent="0.25">
      <c r="A33" s="25"/>
      <c r="B33" s="26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>
        <f t="shared" si="0"/>
        <v>0</v>
      </c>
      <c r="W33" s="25">
        <f t="shared" si="1"/>
        <v>0</v>
      </c>
    </row>
    <row r="34" spans="1:23" x14ac:dyDescent="0.25">
      <c r="A34" s="17"/>
      <c r="B34" s="18"/>
      <c r="C34" s="19" t="s">
        <v>65</v>
      </c>
      <c r="D34" s="36">
        <f>SUM(D9:D33)-SUM(E9:E33)</f>
        <v>558</v>
      </c>
      <c r="E34" s="36"/>
      <c r="F34" s="36">
        <f>SUM(F9:F33)-SUM(G9:G33)</f>
        <v>42</v>
      </c>
      <c r="G34" s="36"/>
      <c r="H34" s="36">
        <f>SUM(H9:H33)-SUM(I9:I33)</f>
        <v>13</v>
      </c>
      <c r="I34" s="36"/>
      <c r="J34" s="36">
        <f>SUM(J9:J33)-SUM(K9:K33)</f>
        <v>14</v>
      </c>
      <c r="K34" s="36"/>
      <c r="L34" s="36">
        <f>SUM(L9:L33)-SUM(M9:M33)</f>
        <v>45</v>
      </c>
      <c r="M34" s="36"/>
      <c r="N34" s="36">
        <f>SUM(N9:N33)-SUM(O9:O33)</f>
        <v>4300</v>
      </c>
      <c r="O34" s="36"/>
      <c r="P34" s="36">
        <f>SUM(P9:P33)-SUM(Q9:Q33)</f>
        <v>3750</v>
      </c>
      <c r="Q34" s="36"/>
      <c r="R34" s="36">
        <f>SUM(R9:R33)-SUM(S9:S33)</f>
        <v>82</v>
      </c>
      <c r="S34" s="36"/>
      <c r="T34" s="36">
        <f>SUM(T9:T33)-SUM(U9:U33)</f>
        <v>73</v>
      </c>
      <c r="U34" s="36"/>
      <c r="V34" s="14"/>
      <c r="W34" s="14"/>
    </row>
    <row r="35" spans="1:23" x14ac:dyDescent="0.25">
      <c r="A35" s="17"/>
      <c r="B35" s="18"/>
      <c r="C35" s="19" t="s">
        <v>10</v>
      </c>
      <c r="D35" s="37">
        <f>D34/6</f>
        <v>93</v>
      </c>
      <c r="E35" s="37"/>
      <c r="F35" s="37"/>
      <c r="G35" s="37"/>
      <c r="H35" s="37"/>
      <c r="I35" s="37"/>
      <c r="J35" s="37"/>
      <c r="K35" s="37"/>
      <c r="L35" s="37">
        <f>L34/16</f>
        <v>2.8125</v>
      </c>
      <c r="M35" s="37"/>
      <c r="N35" s="37">
        <f>N34/150</f>
        <v>28.666666666666668</v>
      </c>
      <c r="O35" s="37"/>
      <c r="P35" s="47">
        <f>P34/200</f>
        <v>18.75</v>
      </c>
      <c r="Q35" s="48"/>
      <c r="R35" s="37">
        <f>R34/50</f>
        <v>1.64</v>
      </c>
      <c r="S35" s="37"/>
      <c r="T35" s="37">
        <f>T34/8</f>
        <v>9.125</v>
      </c>
      <c r="U35" s="37"/>
      <c r="V35" s="39">
        <f>SUM(D35:S35)</f>
        <v>144.86916666666667</v>
      </c>
      <c r="W35" s="40"/>
    </row>
    <row r="36" spans="1:23" s="19" customFormat="1" x14ac:dyDescent="0.25">
      <c r="A36" s="43" t="s">
        <v>11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20"/>
      <c r="U36" s="20"/>
      <c r="V36" s="21">
        <f>SUM(V9:V33)</f>
        <v>65</v>
      </c>
      <c r="W36" s="21">
        <f>SUM(W9:W33)</f>
        <v>9060</v>
      </c>
    </row>
    <row r="37" spans="1:23" x14ac:dyDescent="0.25">
      <c r="A37" s="43" t="s">
        <v>12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22"/>
      <c r="U37" s="22"/>
      <c r="V37" s="45">
        <f>W36-V36</f>
        <v>8995</v>
      </c>
      <c r="W37" s="46"/>
    </row>
    <row r="38" spans="1:23" x14ac:dyDescent="0.25"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</sheetData>
  <mergeCells count="49">
    <mergeCell ref="J34:K34"/>
    <mergeCell ref="L34:M34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34:Q34"/>
    <mergeCell ref="R34:S34"/>
    <mergeCell ref="T34:U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N34:O34"/>
    <mergeCell ref="D34:E34"/>
    <mergeCell ref="F34:G34"/>
    <mergeCell ref="H34:I34"/>
    <mergeCell ref="V35:W35"/>
    <mergeCell ref="A36:S36"/>
    <mergeCell ref="A37:S37"/>
    <mergeCell ref="V37:W37"/>
    <mergeCell ref="P38:Q38"/>
    <mergeCell ref="R38:S38"/>
    <mergeCell ref="T38:U38"/>
    <mergeCell ref="D38:E38"/>
    <mergeCell ref="F38:G38"/>
    <mergeCell ref="H38:I38"/>
    <mergeCell ref="J38:K38"/>
    <mergeCell ref="L38:M38"/>
    <mergeCell ref="N38:O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2020-09-25T10:20:44Z</dcterms:modified>
</cp:coreProperties>
</file>