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T6" sheetId="1" r:id="rId1"/>
    <sheet name="T7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AG12" i="2" l="1"/>
  <c r="AF12" i="2"/>
  <c r="H37" i="1" l="1"/>
  <c r="L37" i="1"/>
  <c r="P37" i="1"/>
  <c r="T37" i="1"/>
  <c r="AF33" i="2" l="1"/>
  <c r="T33" i="2"/>
  <c r="T34" i="2" s="1"/>
  <c r="P33" i="2"/>
  <c r="P34" i="2" s="1"/>
  <c r="L33" i="2"/>
  <c r="L34" i="2" s="1"/>
  <c r="H33" i="2"/>
  <c r="H34" i="2" s="1"/>
  <c r="D33" i="2"/>
  <c r="AF32" i="2"/>
  <c r="Z33" i="2"/>
  <c r="Z34" i="2" s="1"/>
  <c r="V33" i="2"/>
  <c r="V34" i="2" s="1"/>
  <c r="R33" i="2"/>
  <c r="R34" i="2" s="1"/>
  <c r="N33" i="2"/>
  <c r="N34" i="2" s="1"/>
  <c r="J33" i="2"/>
  <c r="J34" i="2" s="1"/>
  <c r="AG32" i="2"/>
  <c r="AG31" i="2"/>
  <c r="AF31" i="2"/>
  <c r="AG30" i="2"/>
  <c r="AF30" i="2"/>
  <c r="AG29" i="2"/>
  <c r="AF29" i="2"/>
  <c r="AG28" i="2"/>
  <c r="AF28" i="2"/>
  <c r="AG27" i="2"/>
  <c r="AF27" i="2"/>
  <c r="AG26" i="2"/>
  <c r="AF26" i="2"/>
  <c r="AG25" i="2"/>
  <c r="AF25" i="2"/>
  <c r="AG24" i="2"/>
  <c r="AF24" i="2"/>
  <c r="AG23" i="2"/>
  <c r="AF23" i="2"/>
  <c r="AG22" i="2"/>
  <c r="AF22" i="2"/>
  <c r="F33" i="2"/>
  <c r="F34" i="2" s="1"/>
  <c r="AG21" i="2"/>
  <c r="AF21" i="2"/>
  <c r="AG20" i="2"/>
  <c r="AF20" i="2"/>
  <c r="AG19" i="2"/>
  <c r="AF19" i="2"/>
  <c r="AG18" i="2"/>
  <c r="AF18" i="2"/>
  <c r="AG17" i="2"/>
  <c r="AF17" i="2"/>
  <c r="AG16" i="2"/>
  <c r="AF16" i="2"/>
  <c r="AG15" i="2"/>
  <c r="AF15" i="2"/>
  <c r="AG14" i="2"/>
  <c r="AF14" i="2"/>
  <c r="AG13" i="2"/>
  <c r="AF13" i="2"/>
  <c r="AG11" i="2"/>
  <c r="AF11" i="2"/>
  <c r="AG10" i="2"/>
  <c r="AF10" i="2"/>
  <c r="AF9" i="2"/>
  <c r="AD33" i="2"/>
  <c r="AB33" i="2"/>
  <c r="AB34" i="2" s="1"/>
  <c r="X33" i="2"/>
  <c r="X34" i="2" s="1"/>
  <c r="AG9" i="2"/>
  <c r="AG35" i="2" l="1"/>
  <c r="AF35" i="2"/>
  <c r="AG33" i="2"/>
  <c r="D34" i="2"/>
  <c r="AF36" i="2" l="1"/>
  <c r="S32" i="1" l="1"/>
  <c r="G32" i="1"/>
  <c r="Z35" i="1"/>
  <c r="Z37" i="1" s="1"/>
  <c r="V35" i="1"/>
  <c r="V37" i="1" s="1"/>
  <c r="R35" i="1"/>
  <c r="R37" i="1" s="1"/>
  <c r="N35" i="1"/>
  <c r="N37" i="1" s="1"/>
  <c r="J35" i="1"/>
  <c r="J37" i="1" s="1"/>
  <c r="F35" i="1"/>
  <c r="AC32" i="1" l="1"/>
  <c r="G26" i="1" l="1"/>
  <c r="AG26" i="1"/>
  <c r="AF26" i="1"/>
  <c r="F25" i="1" l="1"/>
  <c r="F37" i="1" s="1"/>
  <c r="X9" i="1" l="1"/>
  <c r="X37" i="1" s="1"/>
  <c r="AD9" i="1" l="1"/>
  <c r="AD37" i="1" s="1"/>
  <c r="D9" i="1"/>
  <c r="D37" i="1" s="1"/>
  <c r="AB9" i="1"/>
  <c r="AB37" i="1" s="1"/>
  <c r="AG11" i="1" l="1"/>
  <c r="AG12" i="1"/>
  <c r="AG13" i="1"/>
  <c r="AG14" i="1"/>
  <c r="AG15" i="1"/>
  <c r="AG16" i="1"/>
  <c r="AG19" i="1"/>
  <c r="AG20" i="1"/>
  <c r="AG21" i="1"/>
  <c r="AG24" i="1"/>
  <c r="AG25" i="1"/>
  <c r="AG27" i="1"/>
  <c r="AG28" i="1"/>
  <c r="AG29" i="1"/>
  <c r="AG30" i="1"/>
  <c r="AG31" i="1"/>
  <c r="AG32" i="1"/>
  <c r="AG33" i="1"/>
  <c r="AG34" i="1"/>
  <c r="AG35" i="1"/>
  <c r="AF11" i="1"/>
  <c r="AF12" i="1"/>
  <c r="AF13" i="1"/>
  <c r="AF14" i="1"/>
  <c r="AF15" i="1"/>
  <c r="AF16" i="1"/>
  <c r="AF19" i="1"/>
  <c r="AF20" i="1"/>
  <c r="AF21" i="1"/>
  <c r="AF24" i="1"/>
  <c r="AF25" i="1"/>
  <c r="AF27" i="1"/>
  <c r="AF28" i="1"/>
  <c r="AF29" i="1"/>
  <c r="AF30" i="1"/>
  <c r="AF31" i="1"/>
  <c r="AF32" i="1"/>
  <c r="AF33" i="1"/>
  <c r="AF34" i="1"/>
  <c r="AF35" i="1"/>
  <c r="F38" i="1" l="1"/>
  <c r="X38" i="1"/>
  <c r="Z38" i="1"/>
  <c r="R38" i="1" l="1"/>
  <c r="AF37" i="1" l="1"/>
  <c r="AB38" i="1"/>
  <c r="V38" i="1"/>
  <c r="T38" i="1"/>
  <c r="P38" i="1"/>
  <c r="N38" i="1"/>
  <c r="L38" i="1"/>
  <c r="J38" i="1"/>
  <c r="H38" i="1"/>
  <c r="AG10" i="1"/>
  <c r="AF10" i="1"/>
  <c r="AG9" i="1"/>
  <c r="AF9" i="1"/>
  <c r="AG39" i="1" l="1"/>
  <c r="D38" i="1"/>
  <c r="AG37" i="1"/>
  <c r="AF39" i="1"/>
  <c r="AF40" i="1" l="1"/>
</calcChain>
</file>

<file path=xl/comments1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sharedStrings.xml><?xml version="1.0" encoding="utf-8"?>
<sst xmlns="http://schemas.openxmlformats.org/spreadsheetml/2006/main" count="161" uniqueCount="66">
  <si>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</si>
  <si>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</si>
  <si>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</si>
  <si>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</si>
  <si>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</si>
  <si>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</si>
  <si>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</si>
  <si>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</si>
  <si>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</si>
  <si>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</si>
  <si>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</si>
  <si>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</si>
  <si>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</si>
  <si>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</si>
  <si>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</si>
  <si>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</si>
  <si>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</si>
  <si>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</si>
  <si>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</si>
  <si>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</si>
  <si>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</si>
  <si>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</si>
  <si>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</si>
  <si>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Tổng xuất</t>
  </si>
  <si>
    <t xml:space="preserve">Tổng nhập </t>
  </si>
  <si>
    <t>N</t>
  </si>
  <si>
    <t>X</t>
  </si>
  <si>
    <t>tình trạng xuất nhập</t>
  </si>
  <si>
    <t>tồn kho</t>
  </si>
  <si>
    <t>Hộp</t>
  </si>
  <si>
    <t>Thùng</t>
  </si>
  <si>
    <t>kín</t>
  </si>
  <si>
    <t>Thanh Hà trả hàng</t>
  </si>
  <si>
    <t>Xuất Thanh Hà</t>
  </si>
  <si>
    <t>Anh Đạt Demo</t>
  </si>
  <si>
    <t>Xuất chị Nguyệt Bắc Giang</t>
  </si>
  <si>
    <t>Xuất An Khánh</t>
  </si>
  <si>
    <t xml:space="preserve">Xuất chị Phú </t>
  </si>
  <si>
    <t>Tháng 6</t>
  </si>
  <si>
    <t>SỔ THEO DÕI KÍN</t>
  </si>
  <si>
    <t>ChỊ Huệ Điện Biên</t>
  </si>
  <si>
    <t xml:space="preserve"> </t>
  </si>
  <si>
    <t>Demo khách linna</t>
  </si>
  <si>
    <t>Xuất về văn phòng</t>
  </si>
  <si>
    <t>Linna</t>
  </si>
  <si>
    <t>kho-&gt; An Khánh</t>
  </si>
  <si>
    <t>Nhập hàng</t>
  </si>
  <si>
    <t>Xuất demo Anh Lâm</t>
  </si>
  <si>
    <t>hoàng Nanomilk</t>
  </si>
  <si>
    <t xml:space="preserve">Thanh hà </t>
  </si>
  <si>
    <t>Dđại Lý Thanh hóa</t>
  </si>
  <si>
    <t>Chị Phương Yên Châu</t>
  </si>
  <si>
    <t>10 bộ cốc</t>
  </si>
  <si>
    <t>Tâm nanomilk</t>
  </si>
  <si>
    <t>Kín -&gt; An Khánh</t>
  </si>
  <si>
    <t>Tồn</t>
  </si>
  <si>
    <t xml:space="preserve">Kho -&gt; An Khánh </t>
  </si>
  <si>
    <t>Tháng 7</t>
  </si>
  <si>
    <t>Nhập từ thanh hà</t>
  </si>
  <si>
    <t>Anh Lâm Demo</t>
  </si>
  <si>
    <t>Bông Bống</t>
  </si>
  <si>
    <t>Huệ điện Biên</t>
  </si>
  <si>
    <t>Thủy vy</t>
  </si>
  <si>
    <t>hải vui</t>
  </si>
  <si>
    <t>Hải vui trả hàng</t>
  </si>
  <si>
    <t>Anh Minh gia lâm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</si>
</sst>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1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3" fillId="0" borderId="7" xfId="0" applyFont="1" applyBorder="1"/>
    <xf numFmtId="14" fontId="3" fillId="0" borderId="7" xfId="0" applyNumberFormat="1" applyFont="1" applyBorder="1"/>
    <xf numFmtId="0" fontId="3" fillId="3" borderId="7" xfId="0" applyFont="1" applyFill="1" applyBorder="1"/>
    <xf numFmtId="0" fontId="3" fillId="4" borderId="7" xfId="0" applyFont="1" applyFill="1" applyBorder="1"/>
    <xf numFmtId="0" fontId="3" fillId="5" borderId="7" xfId="0" applyFont="1" applyFill="1" applyBorder="1"/>
    <xf numFmtId="0" fontId="3" fillId="6" borderId="7" xfId="0" applyFont="1" applyFill="1" applyBorder="1"/>
    <xf numFmtId="0" fontId="3" fillId="7" borderId="7" xfId="0" applyFont="1" applyFill="1" applyBorder="1"/>
    <xf numFmtId="0" fontId="3" fillId="8" borderId="7" xfId="0" applyFont="1" applyFill="1" applyBorder="1"/>
    <xf numFmtId="0" fontId="3" fillId="9" borderId="7" xfId="0" applyFont="1" applyFill="1" applyBorder="1"/>
    <xf numFmtId="0" fontId="3" fillId="0" borderId="8" xfId="0" applyFont="1" applyBorder="1"/>
    <xf numFmtId="14" fontId="3" fillId="0" borderId="9" xfId="0" applyNumberFormat="1" applyFont="1" applyBorder="1"/>
    <xf numFmtId="0" fontId="3" fillId="0" borderId="9" xfId="0" applyFont="1" applyBorder="1"/>
    <xf numFmtId="0" fontId="3" fillId="3" borderId="9" xfId="0" applyFont="1" applyFill="1" applyBorder="1"/>
    <xf numFmtId="0" fontId="3" fillId="4" borderId="9" xfId="0" applyFont="1" applyFill="1" applyBorder="1"/>
    <xf numFmtId="0" fontId="3" fillId="5" borderId="9" xfId="0" applyFont="1" applyFill="1" applyBorder="1"/>
    <xf numFmtId="0" fontId="3" fillId="6" borderId="9" xfId="0" applyFont="1" applyFill="1" applyBorder="1"/>
    <xf numFmtId="0" fontId="3" fillId="7" borderId="9" xfId="0" applyFont="1" applyFill="1" applyBorder="1"/>
    <xf numFmtId="0" fontId="3" fillId="8" borderId="9" xfId="0" applyFont="1" applyFill="1" applyBorder="1"/>
    <xf numFmtId="0" fontId="3" fillId="9" borderId="9" xfId="0" applyFont="1" applyFill="1" applyBorder="1"/>
    <xf numFmtId="0" fontId="3" fillId="0" borderId="10" xfId="0" applyFont="1" applyBorder="1"/>
    <xf numFmtId="14" fontId="3" fillId="0" borderId="0" xfId="0" applyNumberFormat="1" applyFont="1" applyBorder="1"/>
    <xf numFmtId="0" fontId="3" fillId="0" borderId="0" xfId="0" applyFont="1" applyBorder="1"/>
    <xf numFmtId="0" fontId="3" fillId="0" borderId="11" xfId="0" applyFont="1" applyBorder="1"/>
    <xf numFmtId="0" fontId="2" fillId="0" borderId="1" xfId="0" applyFont="1" applyBorder="1"/>
    <xf numFmtId="0" fontId="3" fillId="0" borderId="1" xfId="0" applyFont="1" applyBorder="1"/>
    <xf numFmtId="14" fontId="3" fillId="0" borderId="0" xfId="0" applyNumberFormat="1" applyFont="1"/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4" fontId="6" fillId="3" borderId="1" xfId="0" applyNumberFormat="1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6" fillId="4" borderId="1" xfId="0" applyNumberFormat="1" applyFont="1" applyFill="1" applyBorder="1" applyAlignment="1">
      <alignment horizontal="center"/>
    </xf>
    <xf numFmtId="164" fontId="6" fillId="5" borderId="1" xfId="0" applyNumberFormat="1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64" fontId="6" fillId="8" borderId="1" xfId="0" applyNumberFormat="1" applyFont="1" applyFill="1" applyBorder="1" applyAlignment="1">
      <alignment horizontal="center"/>
    </xf>
    <xf numFmtId="164" fontId="6" fillId="9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6" borderId="1" xfId="0" applyNumberFormat="1" applyFont="1" applyFill="1" applyBorder="1" applyAlignment="1">
      <alignment horizontal="center"/>
    </xf>
    <xf numFmtId="164" fontId="6" fillId="7" borderId="1" xfId="0" applyNumberFormat="1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5"/>
  <sheetViews>
    <sheetView workbookViewId="0">
      <pane xSplit="2" ySplit="8" topLeftCell="C24" activePane="bottomRight" state="frozen"/>
      <selection pane="topRight" activeCell="C1" sqref="C1"/>
      <selection pane="bottomLeft" activeCell="A9" sqref="A9"/>
      <selection pane="bottomRight" activeCell="AD18" sqref="AD18"/>
    </sheetView>
  </sheetViews>
  <sheetFormatPr defaultColWidth="9.140625" defaultRowHeight="15" x14ac:dyDescent="0.25"/>
  <cols>
    <col min="1" max="1" width="3.5703125" style="6" customWidth="1"/>
    <col min="2" max="2" width="14.42578125" style="45" customWidth="1"/>
    <col min="3" max="3" width="30.28515625" style="6" customWidth="1"/>
    <col min="4" max="5" width="3.28515625" style="6" customWidth="1"/>
    <col min="6" max="6" width="4.140625" style="6" customWidth="1"/>
    <col min="7" max="9" width="3.28515625" style="6" customWidth="1"/>
    <col min="10" max="10" width="4" style="6" bestFit="1" customWidth="1"/>
    <col min="11" max="17" width="3.28515625" style="6" customWidth="1"/>
    <col min="18" max="18" width="4" style="6" customWidth="1"/>
    <col min="19" max="21" width="3.28515625" style="6" customWidth="1"/>
    <col min="22" max="22" width="4" style="6" bestFit="1" customWidth="1"/>
    <col min="23" max="23" width="3.28515625" style="6" customWidth="1"/>
    <col min="24" max="24" width="4.140625" style="6" customWidth="1"/>
    <col min="25" max="25" width="3.28515625" style="6" customWidth="1"/>
    <col min="26" max="26" width="4.28515625" style="6" customWidth="1"/>
    <col min="27" max="27" width="3.28515625" style="6" customWidth="1"/>
    <col min="28" max="28" width="4" style="6" bestFit="1" customWidth="1"/>
    <col min="29" max="29" width="3.28515625" style="6" customWidth="1"/>
    <col min="30" max="30" width="4" style="6" bestFit="1" customWidth="1"/>
    <col min="31" max="31" width="3.28515625" style="6" customWidth="1"/>
    <col min="32" max="32" width="11.5703125" style="6" bestFit="1" customWidth="1"/>
    <col min="33" max="33" width="12.7109375" style="6" bestFit="1" customWidth="1"/>
    <col min="34" max="34" width="9.7109375" style="6" customWidth="1"/>
    <col min="35" max="16384" width="9.140625" style="6"/>
  </cols>
  <sheetData>
    <row r="1" spans="1:34" x14ac:dyDescent="0.25">
      <c r="A1" s="74" t="s">
        <v>0</v>
      </c>
      <c r="B1" s="74"/>
      <c r="C1" s="74"/>
      <c r="D1" s="1"/>
      <c r="E1" s="1"/>
      <c r="F1" s="1"/>
      <c r="G1" s="1"/>
      <c r="H1" s="1"/>
      <c r="I1" s="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75" t="s">
        <v>2</v>
      </c>
      <c r="B2" s="75"/>
      <c r="C2" s="75"/>
      <c r="D2" s="7"/>
      <c r="E2" s="7"/>
      <c r="F2" s="7"/>
      <c r="G2" s="7"/>
      <c r="H2" s="7"/>
      <c r="I2" s="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76" t="s">
        <v>39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</row>
    <row r="4" spans="1:34" x14ac:dyDescent="0.25">
      <c r="A4" s="76" t="s">
        <v>38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</row>
    <row r="5" spans="1:34" x14ac:dyDescent="0.25">
      <c r="A5" s="76"/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11"/>
      <c r="AG5" s="11"/>
      <c r="AH5" s="11"/>
    </row>
    <row r="6" spans="1:34" x14ac:dyDescent="0.25">
      <c r="A6" s="68" t="s">
        <v>4</v>
      </c>
      <c r="B6" s="77" t="s">
        <v>5</v>
      </c>
      <c r="C6" s="68" t="s">
        <v>6</v>
      </c>
      <c r="D6" s="78" t="s">
        <v>7</v>
      </c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80"/>
      <c r="AH6" s="68" t="s">
        <v>8</v>
      </c>
    </row>
    <row r="7" spans="1:34" x14ac:dyDescent="0.25">
      <c r="A7" s="68"/>
      <c r="B7" s="77"/>
      <c r="C7" s="68"/>
      <c r="D7" s="81" t="s">
        <v>9</v>
      </c>
      <c r="E7" s="81"/>
      <c r="F7" s="68" t="s">
        <v>10</v>
      </c>
      <c r="G7" s="68"/>
      <c r="H7" s="82" t="s">
        <v>11</v>
      </c>
      <c r="I7" s="82"/>
      <c r="J7" s="68" t="s">
        <v>12</v>
      </c>
      <c r="K7" s="68"/>
      <c r="L7" s="83" t="s">
        <v>13</v>
      </c>
      <c r="M7" s="83"/>
      <c r="N7" s="68" t="s">
        <v>14</v>
      </c>
      <c r="O7" s="68"/>
      <c r="P7" s="71" t="s">
        <v>15</v>
      </c>
      <c r="Q7" s="71"/>
      <c r="R7" s="68" t="s">
        <v>16</v>
      </c>
      <c r="S7" s="68"/>
      <c r="T7" s="72" t="s">
        <v>17</v>
      </c>
      <c r="U7" s="72"/>
      <c r="V7" s="68" t="s">
        <v>18</v>
      </c>
      <c r="W7" s="68"/>
      <c r="X7" s="73" t="s">
        <v>19</v>
      </c>
      <c r="Y7" s="73"/>
      <c r="Z7" s="68" t="s">
        <v>20</v>
      </c>
      <c r="AA7" s="68"/>
      <c r="AB7" s="67" t="s">
        <v>21</v>
      </c>
      <c r="AC7" s="67"/>
      <c r="AD7" s="68" t="s">
        <v>22</v>
      </c>
      <c r="AE7" s="68"/>
      <c r="AF7" s="69" t="s">
        <v>23</v>
      </c>
      <c r="AG7" s="69" t="s">
        <v>24</v>
      </c>
      <c r="AH7" s="68"/>
    </row>
    <row r="8" spans="1:34" x14ac:dyDescent="0.25">
      <c r="A8" s="68"/>
      <c r="B8" s="77"/>
      <c r="C8" s="68"/>
      <c r="D8" s="12" t="s">
        <v>25</v>
      </c>
      <c r="E8" s="12" t="s">
        <v>26</v>
      </c>
      <c r="F8" s="13" t="s">
        <v>25</v>
      </c>
      <c r="G8" s="13" t="s">
        <v>26</v>
      </c>
      <c r="H8" s="14" t="s">
        <v>25</v>
      </c>
      <c r="I8" s="14" t="s">
        <v>26</v>
      </c>
      <c r="J8" s="13" t="s">
        <v>25</v>
      </c>
      <c r="K8" s="13" t="s">
        <v>26</v>
      </c>
      <c r="L8" s="15" t="s">
        <v>25</v>
      </c>
      <c r="M8" s="15" t="s">
        <v>26</v>
      </c>
      <c r="N8" s="13" t="s">
        <v>25</v>
      </c>
      <c r="O8" s="13" t="s">
        <v>26</v>
      </c>
      <c r="P8" s="16" t="s">
        <v>25</v>
      </c>
      <c r="Q8" s="16" t="s">
        <v>26</v>
      </c>
      <c r="R8" s="13" t="s">
        <v>25</v>
      </c>
      <c r="S8" s="13" t="s">
        <v>26</v>
      </c>
      <c r="T8" s="17" t="s">
        <v>25</v>
      </c>
      <c r="U8" s="17" t="s">
        <v>26</v>
      </c>
      <c r="V8" s="13" t="s">
        <v>25</v>
      </c>
      <c r="W8" s="13" t="s">
        <v>26</v>
      </c>
      <c r="X8" s="18" t="s">
        <v>25</v>
      </c>
      <c r="Y8" s="18" t="s">
        <v>26</v>
      </c>
      <c r="Z8" s="13" t="s">
        <v>25</v>
      </c>
      <c r="AA8" s="13" t="s">
        <v>26</v>
      </c>
      <c r="AB8" s="19" t="s">
        <v>25</v>
      </c>
      <c r="AC8" s="19" t="s">
        <v>26</v>
      </c>
      <c r="AD8" s="13" t="s">
        <v>25</v>
      </c>
      <c r="AE8" s="13" t="s">
        <v>26</v>
      </c>
      <c r="AF8" s="70"/>
      <c r="AG8" s="70"/>
      <c r="AH8" s="68"/>
    </row>
    <row r="9" spans="1:34" x14ac:dyDescent="0.25">
      <c r="A9" s="20"/>
      <c r="B9" s="21">
        <v>43991</v>
      </c>
      <c r="C9" s="20" t="s">
        <v>31</v>
      </c>
      <c r="D9" s="22">
        <f>2*24+22</f>
        <v>70</v>
      </c>
      <c r="E9" s="22"/>
      <c r="F9" s="20"/>
      <c r="G9" s="20"/>
      <c r="H9" s="23">
        <v>10</v>
      </c>
      <c r="I9" s="23"/>
      <c r="J9" s="20">
        <v>2</v>
      </c>
      <c r="K9" s="20"/>
      <c r="L9" s="24">
        <v>14</v>
      </c>
      <c r="M9" s="24"/>
      <c r="N9" s="20">
        <v>1</v>
      </c>
      <c r="O9" s="20"/>
      <c r="P9" s="25">
        <v>1</v>
      </c>
      <c r="Q9" s="25"/>
      <c r="R9" s="20">
        <v>5</v>
      </c>
      <c r="S9" s="20"/>
      <c r="T9" s="26">
        <v>8</v>
      </c>
      <c r="U9" s="26"/>
      <c r="V9" s="20">
        <v>12</v>
      </c>
      <c r="W9" s="20"/>
      <c r="X9" s="27">
        <f>11*12+8</f>
        <v>140</v>
      </c>
      <c r="Y9" s="27"/>
      <c r="Z9" s="20">
        <v>12</v>
      </c>
      <c r="AA9" s="20"/>
      <c r="AB9" s="28">
        <f>3*24+12</f>
        <v>84</v>
      </c>
      <c r="AC9" s="28"/>
      <c r="AD9" s="20">
        <f>92+45</f>
        <v>137</v>
      </c>
      <c r="AE9" s="20"/>
      <c r="AF9" s="20">
        <f>E9+G9+I9+K9+M9+O9+Q9+S9+U9+W9+Y9+AA9+AC9+AE9</f>
        <v>0</v>
      </c>
      <c r="AG9" s="20">
        <f>D9+F9+H9+J9+L9+N9+P9+R9+T9+V9+X9+Z9+AB9+AD9</f>
        <v>496</v>
      </c>
      <c r="AH9" s="20"/>
    </row>
    <row r="10" spans="1:34" x14ac:dyDescent="0.25">
      <c r="A10" s="20"/>
      <c r="B10" s="30">
        <v>43995</v>
      </c>
      <c r="C10" s="31" t="s">
        <v>32</v>
      </c>
      <c r="D10" s="32"/>
      <c r="E10" s="32"/>
      <c r="F10" s="31">
        <v>12</v>
      </c>
      <c r="G10" s="31"/>
      <c r="H10" s="33"/>
      <c r="I10" s="33"/>
      <c r="J10" s="31"/>
      <c r="K10" s="31"/>
      <c r="L10" s="34"/>
      <c r="M10" s="34"/>
      <c r="N10" s="31"/>
      <c r="O10" s="31"/>
      <c r="P10" s="35"/>
      <c r="Q10" s="35"/>
      <c r="R10" s="31"/>
      <c r="S10" s="31"/>
      <c r="T10" s="36"/>
      <c r="U10" s="36"/>
      <c r="V10" s="31"/>
      <c r="W10" s="31"/>
      <c r="X10" s="37"/>
      <c r="Y10" s="37"/>
      <c r="Z10" s="31"/>
      <c r="AA10" s="31"/>
      <c r="AB10" s="38"/>
      <c r="AC10" s="38"/>
      <c r="AD10" s="31"/>
      <c r="AE10" s="31"/>
      <c r="AF10" s="20">
        <f t="shared" ref="AF10:AF37" si="0">E10+G10+I10+K10+M10+O10+Q10+S10+U10+W10+Y10+AA10+AC10+AE10</f>
        <v>0</v>
      </c>
      <c r="AG10" s="20">
        <f t="shared" ref="AG10:AG35" si="1">D10+F10+H10+J10+L10+N10+P10+R10+T10+V10+X10+Z10+AB10+AD10</f>
        <v>12</v>
      </c>
      <c r="AH10" s="31"/>
    </row>
    <row r="11" spans="1:34" x14ac:dyDescent="0.25">
      <c r="A11" s="29"/>
      <c r="B11" s="30">
        <v>43995</v>
      </c>
      <c r="C11" s="31" t="s">
        <v>33</v>
      </c>
      <c r="D11" s="32"/>
      <c r="E11" s="32"/>
      <c r="F11" s="31"/>
      <c r="G11" s="31"/>
      <c r="H11" s="33"/>
      <c r="I11" s="33"/>
      <c r="J11" s="31"/>
      <c r="K11" s="31"/>
      <c r="L11" s="34"/>
      <c r="M11" s="34"/>
      <c r="N11" s="31"/>
      <c r="O11" s="31"/>
      <c r="P11" s="35"/>
      <c r="Q11" s="35"/>
      <c r="R11" s="31"/>
      <c r="S11" s="31"/>
      <c r="T11" s="36"/>
      <c r="U11" s="36"/>
      <c r="V11" s="31"/>
      <c r="W11" s="31">
        <v>12</v>
      </c>
      <c r="X11" s="37"/>
      <c r="Y11" s="37"/>
      <c r="Z11" s="31"/>
      <c r="AA11" s="31">
        <v>12</v>
      </c>
      <c r="AB11" s="38"/>
      <c r="AC11" s="38"/>
      <c r="AD11" s="31"/>
      <c r="AE11" s="31"/>
      <c r="AF11" s="20">
        <f t="shared" si="0"/>
        <v>24</v>
      </c>
      <c r="AG11" s="20">
        <f t="shared" si="1"/>
        <v>0</v>
      </c>
      <c r="AH11" s="31"/>
    </row>
    <row r="12" spans="1:34" x14ac:dyDescent="0.25">
      <c r="A12" s="29"/>
      <c r="B12" s="30">
        <v>43995</v>
      </c>
      <c r="C12" s="31" t="s">
        <v>35</v>
      </c>
      <c r="D12" s="32"/>
      <c r="E12" s="32"/>
      <c r="F12" s="31"/>
      <c r="G12" s="31">
        <v>10</v>
      </c>
      <c r="H12" s="33"/>
      <c r="I12" s="33"/>
      <c r="J12" s="31"/>
      <c r="K12" s="31"/>
      <c r="L12" s="34"/>
      <c r="M12" s="34"/>
      <c r="N12" s="31"/>
      <c r="O12" s="31"/>
      <c r="P12" s="35"/>
      <c r="Q12" s="35"/>
      <c r="R12" s="31"/>
      <c r="S12" s="31"/>
      <c r="T12" s="36"/>
      <c r="U12" s="36"/>
      <c r="V12" s="31"/>
      <c r="W12" s="31"/>
      <c r="X12" s="37"/>
      <c r="Y12" s="37"/>
      <c r="Z12" s="31"/>
      <c r="AA12" s="31"/>
      <c r="AB12" s="38"/>
      <c r="AC12" s="38">
        <v>5</v>
      </c>
      <c r="AD12" s="31"/>
      <c r="AE12" s="31"/>
      <c r="AF12" s="20">
        <f t="shared" si="0"/>
        <v>15</v>
      </c>
      <c r="AG12" s="20">
        <f t="shared" si="1"/>
        <v>0</v>
      </c>
      <c r="AH12" s="31"/>
    </row>
    <row r="13" spans="1:34" x14ac:dyDescent="0.25">
      <c r="A13" s="29"/>
      <c r="B13" s="30">
        <v>43995</v>
      </c>
      <c r="C13" s="31" t="s">
        <v>34</v>
      </c>
      <c r="D13" s="32"/>
      <c r="E13" s="32">
        <v>1</v>
      </c>
      <c r="F13" s="31"/>
      <c r="G13" s="31"/>
      <c r="H13" s="33"/>
      <c r="I13" s="33">
        <v>1</v>
      </c>
      <c r="J13" s="31"/>
      <c r="K13" s="31"/>
      <c r="L13" s="34"/>
      <c r="M13" s="34">
        <v>1</v>
      </c>
      <c r="N13" s="31"/>
      <c r="O13" s="31"/>
      <c r="P13" s="35"/>
      <c r="Q13" s="35">
        <v>1</v>
      </c>
      <c r="R13" s="31"/>
      <c r="S13" s="31"/>
      <c r="T13" s="36"/>
      <c r="U13" s="36">
        <v>1</v>
      </c>
      <c r="V13" s="31"/>
      <c r="W13" s="31"/>
      <c r="X13" s="37"/>
      <c r="Y13" s="37"/>
      <c r="Z13" s="31"/>
      <c r="AA13" s="31"/>
      <c r="AB13" s="38"/>
      <c r="AC13" s="38">
        <v>1</v>
      </c>
      <c r="AD13" s="31"/>
      <c r="AE13" s="31">
        <v>10</v>
      </c>
      <c r="AF13" s="20">
        <f t="shared" si="0"/>
        <v>16</v>
      </c>
      <c r="AG13" s="20">
        <f t="shared" si="1"/>
        <v>0</v>
      </c>
      <c r="AH13" s="31"/>
    </row>
    <row r="14" spans="1:34" x14ac:dyDescent="0.25">
      <c r="A14" s="29"/>
      <c r="B14" s="30">
        <v>43995</v>
      </c>
      <c r="C14" s="31" t="s">
        <v>36</v>
      </c>
      <c r="D14" s="32"/>
      <c r="E14" s="32"/>
      <c r="F14" s="31"/>
      <c r="G14" s="31">
        <v>1</v>
      </c>
      <c r="H14" s="33"/>
      <c r="I14" s="33"/>
      <c r="J14" s="31"/>
      <c r="K14" s="31"/>
      <c r="L14" s="34"/>
      <c r="M14" s="34"/>
      <c r="N14" s="31"/>
      <c r="O14" s="31"/>
      <c r="P14" s="35"/>
      <c r="Q14" s="35"/>
      <c r="R14" s="31"/>
      <c r="S14" s="31"/>
      <c r="T14" s="36"/>
      <c r="U14" s="36"/>
      <c r="V14" s="31"/>
      <c r="W14" s="31"/>
      <c r="X14" s="37"/>
      <c r="Y14" s="37"/>
      <c r="Z14" s="31"/>
      <c r="AA14" s="31"/>
      <c r="AB14" s="38"/>
      <c r="AC14" s="38"/>
      <c r="AD14" s="31"/>
      <c r="AE14" s="31"/>
      <c r="AF14" s="20">
        <f t="shared" si="0"/>
        <v>1</v>
      </c>
      <c r="AG14" s="20">
        <f t="shared" si="1"/>
        <v>0</v>
      </c>
      <c r="AH14" s="31"/>
    </row>
    <row r="15" spans="1:34" x14ac:dyDescent="0.25">
      <c r="A15" s="29"/>
      <c r="B15" s="30">
        <v>43995</v>
      </c>
      <c r="C15" s="31" t="s">
        <v>37</v>
      </c>
      <c r="D15" s="32"/>
      <c r="E15" s="32"/>
      <c r="F15" s="31"/>
      <c r="G15" s="31">
        <v>1</v>
      </c>
      <c r="H15" s="33"/>
      <c r="I15" s="33"/>
      <c r="J15" s="31"/>
      <c r="K15" s="31"/>
      <c r="L15" s="34"/>
      <c r="M15" s="34"/>
      <c r="N15" s="31"/>
      <c r="O15" s="31"/>
      <c r="P15" s="35"/>
      <c r="Q15" s="35"/>
      <c r="R15" s="31"/>
      <c r="S15" s="31"/>
      <c r="T15" s="36"/>
      <c r="U15" s="36"/>
      <c r="V15" s="31"/>
      <c r="W15" s="31"/>
      <c r="X15" s="37"/>
      <c r="Y15" s="37"/>
      <c r="Z15" s="31"/>
      <c r="AA15" s="31"/>
      <c r="AB15" s="38"/>
      <c r="AC15" s="38"/>
      <c r="AD15" s="31"/>
      <c r="AE15" s="31"/>
      <c r="AF15" s="20">
        <f t="shared" si="0"/>
        <v>1</v>
      </c>
      <c r="AG15" s="20">
        <f t="shared" si="1"/>
        <v>0</v>
      </c>
      <c r="AH15" s="31"/>
    </row>
    <row r="16" spans="1:34" x14ac:dyDescent="0.25">
      <c r="A16" s="29"/>
      <c r="B16" s="30">
        <v>43997</v>
      </c>
      <c r="C16" s="31" t="s">
        <v>40</v>
      </c>
      <c r="D16" s="32"/>
      <c r="E16" s="32"/>
      <c r="F16" s="31"/>
      <c r="G16" s="31"/>
      <c r="H16" s="33"/>
      <c r="I16" s="33"/>
      <c r="J16" s="31"/>
      <c r="K16" s="31">
        <v>2</v>
      </c>
      <c r="L16" s="34"/>
      <c r="M16" s="34"/>
      <c r="N16" s="31"/>
      <c r="O16" s="31">
        <v>1</v>
      </c>
      <c r="P16" s="35"/>
      <c r="Q16" s="35"/>
      <c r="R16" s="31"/>
      <c r="S16" s="31">
        <v>5</v>
      </c>
      <c r="T16" s="36"/>
      <c r="U16" s="36"/>
      <c r="V16" s="31"/>
      <c r="W16" s="31"/>
      <c r="X16" s="37"/>
      <c r="Y16" s="37"/>
      <c r="Z16" s="31"/>
      <c r="AA16" s="31"/>
      <c r="AB16" s="38"/>
      <c r="AC16" s="38"/>
      <c r="AD16" s="31"/>
      <c r="AE16" s="31"/>
      <c r="AF16" s="20">
        <f t="shared" si="0"/>
        <v>8</v>
      </c>
      <c r="AG16" s="20">
        <f t="shared" si="1"/>
        <v>0</v>
      </c>
      <c r="AH16" s="31"/>
    </row>
    <row r="17" spans="1:34" x14ac:dyDescent="0.25">
      <c r="A17" s="29"/>
      <c r="B17" s="30">
        <v>43998</v>
      </c>
      <c r="C17" s="31" t="s">
        <v>32</v>
      </c>
      <c r="D17" s="32">
        <v>24</v>
      </c>
      <c r="E17" s="32"/>
      <c r="F17" s="31"/>
      <c r="G17" s="31"/>
      <c r="H17" s="33"/>
      <c r="I17" s="33"/>
      <c r="J17" s="31">
        <v>12</v>
      </c>
      <c r="K17" s="31"/>
      <c r="L17" s="34"/>
      <c r="M17" s="34"/>
      <c r="N17" s="31"/>
      <c r="O17" s="31"/>
      <c r="P17" s="35"/>
      <c r="Q17" s="35"/>
      <c r="R17" s="31"/>
      <c r="S17" s="31"/>
      <c r="T17" s="36"/>
      <c r="U17" s="36"/>
      <c r="V17" s="31">
        <v>1</v>
      </c>
      <c r="W17" s="31"/>
      <c r="X17" s="37"/>
      <c r="Y17" s="37"/>
      <c r="Z17" s="31"/>
      <c r="AA17" s="31"/>
      <c r="AB17" s="38">
        <v>5</v>
      </c>
      <c r="AC17" s="38"/>
      <c r="AD17" s="31"/>
      <c r="AE17" s="31"/>
      <c r="AF17" s="20"/>
      <c r="AG17" s="20"/>
      <c r="AH17" s="31"/>
    </row>
    <row r="18" spans="1:34" x14ac:dyDescent="0.25">
      <c r="A18" s="29"/>
      <c r="B18" s="30">
        <v>43998</v>
      </c>
      <c r="C18" s="31" t="s">
        <v>60</v>
      </c>
      <c r="D18" s="32"/>
      <c r="E18" s="32">
        <v>24</v>
      </c>
      <c r="F18" s="31"/>
      <c r="G18" s="31"/>
      <c r="H18" s="33"/>
      <c r="I18" s="33"/>
      <c r="J18" s="31"/>
      <c r="K18" s="31">
        <v>12</v>
      </c>
      <c r="L18" s="34"/>
      <c r="M18" s="34"/>
      <c r="N18" s="31"/>
      <c r="O18" s="31"/>
      <c r="P18" s="35"/>
      <c r="Q18" s="35"/>
      <c r="R18" s="31"/>
      <c r="S18" s="31"/>
      <c r="T18" s="36"/>
      <c r="U18" s="36"/>
      <c r="V18" s="31"/>
      <c r="W18" s="31">
        <v>1</v>
      </c>
      <c r="X18" s="37"/>
      <c r="Y18" s="37"/>
      <c r="Z18" s="31"/>
      <c r="AA18" s="31"/>
      <c r="AB18" s="38"/>
      <c r="AC18" s="38">
        <v>5</v>
      </c>
      <c r="AD18" s="31"/>
      <c r="AE18" s="31"/>
      <c r="AF18" s="20"/>
      <c r="AG18" s="20"/>
      <c r="AH18" s="31"/>
    </row>
    <row r="19" spans="1:34" x14ac:dyDescent="0.25">
      <c r="A19" s="29"/>
      <c r="B19" s="30">
        <v>44000</v>
      </c>
      <c r="C19" s="31" t="s">
        <v>42</v>
      </c>
      <c r="D19" s="32"/>
      <c r="E19" s="32"/>
      <c r="F19" s="31"/>
      <c r="G19" s="31"/>
      <c r="H19" s="33"/>
      <c r="I19" s="33"/>
      <c r="J19" s="31"/>
      <c r="K19" s="31"/>
      <c r="L19" s="34"/>
      <c r="M19" s="34"/>
      <c r="N19" s="31"/>
      <c r="O19" s="31"/>
      <c r="P19" s="35"/>
      <c r="Q19" s="35"/>
      <c r="R19" s="31"/>
      <c r="S19" s="31"/>
      <c r="T19" s="36"/>
      <c r="U19" s="36"/>
      <c r="V19" s="31"/>
      <c r="W19" s="31"/>
      <c r="X19" s="37"/>
      <c r="Y19" s="37">
        <v>4</v>
      </c>
      <c r="Z19" s="31"/>
      <c r="AA19" s="31"/>
      <c r="AB19" s="38"/>
      <c r="AC19" s="38"/>
      <c r="AD19" s="31"/>
      <c r="AE19" s="31"/>
      <c r="AF19" s="20">
        <f t="shared" si="0"/>
        <v>4</v>
      </c>
      <c r="AG19" s="20">
        <f t="shared" si="1"/>
        <v>0</v>
      </c>
      <c r="AH19" s="31"/>
    </row>
    <row r="20" spans="1:34" x14ac:dyDescent="0.25">
      <c r="A20" s="29"/>
      <c r="B20" s="30">
        <v>44000</v>
      </c>
      <c r="C20" s="31" t="s">
        <v>43</v>
      </c>
      <c r="D20" s="32"/>
      <c r="E20" s="32">
        <v>3</v>
      </c>
      <c r="F20" s="31"/>
      <c r="G20" s="31"/>
      <c r="H20" s="33"/>
      <c r="I20" s="33"/>
      <c r="J20" s="31"/>
      <c r="K20" s="31"/>
      <c r="L20" s="34"/>
      <c r="M20" s="34"/>
      <c r="N20" s="31"/>
      <c r="O20" s="31"/>
      <c r="P20" s="35"/>
      <c r="Q20" s="35"/>
      <c r="R20" s="31"/>
      <c r="S20" s="31"/>
      <c r="T20" s="36"/>
      <c r="U20" s="36"/>
      <c r="V20" s="31"/>
      <c r="W20" s="31"/>
      <c r="X20" s="37"/>
      <c r="Y20" s="37"/>
      <c r="Z20" s="31"/>
      <c r="AA20" s="31"/>
      <c r="AB20" s="38"/>
      <c r="AC20" s="38"/>
      <c r="AD20" s="31"/>
      <c r="AE20" s="31"/>
      <c r="AF20" s="20">
        <f t="shared" si="0"/>
        <v>3</v>
      </c>
      <c r="AG20" s="20">
        <f t="shared" si="1"/>
        <v>0</v>
      </c>
      <c r="AH20" s="31"/>
    </row>
    <row r="21" spans="1:34" x14ac:dyDescent="0.25">
      <c r="A21" s="29"/>
      <c r="B21" s="30">
        <v>44000</v>
      </c>
      <c r="C21" s="31" t="s">
        <v>44</v>
      </c>
      <c r="D21" s="32"/>
      <c r="E21" s="32">
        <v>24</v>
      </c>
      <c r="F21" s="31"/>
      <c r="G21" s="31"/>
      <c r="H21" s="33"/>
      <c r="I21" s="33">
        <v>2</v>
      </c>
      <c r="J21" s="31"/>
      <c r="K21" s="31"/>
      <c r="L21" s="34"/>
      <c r="M21" s="34"/>
      <c r="N21" s="31"/>
      <c r="O21" s="31"/>
      <c r="P21" s="35"/>
      <c r="Q21" s="35"/>
      <c r="R21" s="31"/>
      <c r="S21" s="31"/>
      <c r="T21" s="36"/>
      <c r="U21" s="36"/>
      <c r="V21" s="31"/>
      <c r="W21" s="31"/>
      <c r="X21" s="37"/>
      <c r="Y21" s="37">
        <v>12</v>
      </c>
      <c r="Z21" s="31"/>
      <c r="AA21" s="31"/>
      <c r="AB21" s="38"/>
      <c r="AC21" s="38">
        <v>24</v>
      </c>
      <c r="AD21" s="31"/>
      <c r="AE21" s="31"/>
      <c r="AF21" s="20">
        <f t="shared" si="0"/>
        <v>62</v>
      </c>
      <c r="AG21" s="20">
        <f t="shared" si="1"/>
        <v>0</v>
      </c>
      <c r="AH21" s="31"/>
    </row>
    <row r="22" spans="1:34" x14ac:dyDescent="0.25">
      <c r="A22" s="29"/>
      <c r="B22" s="30">
        <v>44002</v>
      </c>
      <c r="C22" s="31" t="s">
        <v>58</v>
      </c>
      <c r="D22" s="32"/>
      <c r="E22" s="32"/>
      <c r="F22" s="31"/>
      <c r="G22" s="31"/>
      <c r="H22" s="33"/>
      <c r="I22" s="33"/>
      <c r="J22" s="31"/>
      <c r="K22" s="31"/>
      <c r="L22" s="34"/>
      <c r="M22" s="34"/>
      <c r="N22" s="31"/>
      <c r="O22" s="31"/>
      <c r="P22" s="35"/>
      <c r="Q22" s="35"/>
      <c r="R22" s="31">
        <v>1</v>
      </c>
      <c r="S22" s="31"/>
      <c r="T22" s="36"/>
      <c r="U22" s="36"/>
      <c r="V22" s="31"/>
      <c r="W22" s="31"/>
      <c r="X22" s="37"/>
      <c r="Y22" s="37"/>
      <c r="Z22" s="31">
        <v>1</v>
      </c>
      <c r="AA22" s="31"/>
      <c r="AB22" s="38"/>
      <c r="AC22" s="38"/>
      <c r="AD22" s="31"/>
      <c r="AE22" s="31"/>
      <c r="AF22" s="20"/>
      <c r="AG22" s="20"/>
      <c r="AH22" s="31"/>
    </row>
    <row r="23" spans="1:34" x14ac:dyDescent="0.25">
      <c r="A23" s="29"/>
      <c r="B23" s="30">
        <v>44002</v>
      </c>
      <c r="C23" s="31" t="s">
        <v>59</v>
      </c>
      <c r="D23" s="32"/>
      <c r="E23" s="32"/>
      <c r="F23" s="31"/>
      <c r="G23" s="31"/>
      <c r="H23" s="33"/>
      <c r="I23" s="33"/>
      <c r="J23" s="31"/>
      <c r="K23" s="31"/>
      <c r="L23" s="34"/>
      <c r="M23" s="34"/>
      <c r="N23" s="31"/>
      <c r="O23" s="31"/>
      <c r="P23" s="35"/>
      <c r="Q23" s="35"/>
      <c r="R23" s="31"/>
      <c r="S23" s="31">
        <v>1</v>
      </c>
      <c r="T23" s="36"/>
      <c r="U23" s="36"/>
      <c r="V23" s="31"/>
      <c r="W23" s="31"/>
      <c r="X23" s="37"/>
      <c r="Y23" s="37"/>
      <c r="Z23" s="31"/>
      <c r="AA23" s="31">
        <v>1</v>
      </c>
      <c r="AB23" s="38"/>
      <c r="AC23" s="38"/>
      <c r="AD23" s="31"/>
      <c r="AE23" s="31"/>
      <c r="AF23" s="20"/>
      <c r="AG23" s="20"/>
      <c r="AH23" s="31"/>
    </row>
    <row r="24" spans="1:34" x14ac:dyDescent="0.25">
      <c r="A24" s="29"/>
      <c r="B24" s="30">
        <v>44002</v>
      </c>
      <c r="C24" s="31" t="s">
        <v>45</v>
      </c>
      <c r="D24" s="32"/>
      <c r="E24" s="32"/>
      <c r="F24" s="31"/>
      <c r="G24" s="31">
        <v>12</v>
      </c>
      <c r="H24" s="33"/>
      <c r="I24" s="33"/>
      <c r="J24" s="31"/>
      <c r="K24" s="31"/>
      <c r="L24" s="34"/>
      <c r="M24" s="34"/>
      <c r="N24" s="31"/>
      <c r="O24" s="31"/>
      <c r="P24" s="35"/>
      <c r="Q24" s="35"/>
      <c r="R24" s="31"/>
      <c r="S24" s="31"/>
      <c r="T24" s="36"/>
      <c r="U24" s="36"/>
      <c r="V24" s="31"/>
      <c r="W24" s="31"/>
      <c r="X24" s="37"/>
      <c r="Y24" s="37"/>
      <c r="Z24" s="31"/>
      <c r="AA24" s="31"/>
      <c r="AB24" s="38"/>
      <c r="AC24" s="38"/>
      <c r="AD24" s="31"/>
      <c r="AE24" s="31"/>
      <c r="AF24" s="20">
        <f t="shared" si="0"/>
        <v>12</v>
      </c>
      <c r="AG24" s="20">
        <f t="shared" si="1"/>
        <v>0</v>
      </c>
      <c r="AH24" s="31"/>
    </row>
    <row r="25" spans="1:34" x14ac:dyDescent="0.25">
      <c r="A25" s="29"/>
      <c r="B25" s="30">
        <v>44002</v>
      </c>
      <c r="C25" s="31" t="s">
        <v>46</v>
      </c>
      <c r="D25" s="32"/>
      <c r="E25" s="32"/>
      <c r="F25" s="31">
        <f>30*12</f>
        <v>360</v>
      </c>
      <c r="G25" s="31"/>
      <c r="H25" s="33"/>
      <c r="I25" s="33"/>
      <c r="J25" s="31"/>
      <c r="K25" s="31"/>
      <c r="L25" s="34"/>
      <c r="M25" s="34"/>
      <c r="N25" s="31"/>
      <c r="O25" s="31"/>
      <c r="P25" s="35"/>
      <c r="Q25" s="35"/>
      <c r="R25" s="31"/>
      <c r="S25" s="31"/>
      <c r="T25" s="36"/>
      <c r="U25" s="36"/>
      <c r="V25" s="31"/>
      <c r="W25" s="31"/>
      <c r="X25" s="37"/>
      <c r="Y25" s="37"/>
      <c r="Z25" s="31"/>
      <c r="AA25" s="31"/>
      <c r="AB25" s="38"/>
      <c r="AC25" s="38"/>
      <c r="AD25" s="31"/>
      <c r="AE25" s="31"/>
      <c r="AF25" s="20">
        <f t="shared" si="0"/>
        <v>0</v>
      </c>
      <c r="AG25" s="20">
        <f t="shared" si="1"/>
        <v>360</v>
      </c>
      <c r="AH25" s="31"/>
    </row>
    <row r="26" spans="1:34" x14ac:dyDescent="0.25">
      <c r="A26" s="29"/>
      <c r="B26" s="30">
        <v>44002</v>
      </c>
      <c r="C26" s="31" t="s">
        <v>49</v>
      </c>
      <c r="D26" s="32"/>
      <c r="E26" s="32"/>
      <c r="F26" s="31"/>
      <c r="G26" s="31">
        <f>12*5</f>
        <v>60</v>
      </c>
      <c r="H26" s="33"/>
      <c r="I26" s="33"/>
      <c r="J26" s="31"/>
      <c r="K26" s="31"/>
      <c r="L26" s="34"/>
      <c r="M26" s="34"/>
      <c r="N26" s="31"/>
      <c r="O26" s="31"/>
      <c r="P26" s="35"/>
      <c r="Q26" s="35"/>
      <c r="R26" s="31"/>
      <c r="S26" s="31"/>
      <c r="T26" s="36"/>
      <c r="U26" s="36"/>
      <c r="V26" s="31"/>
      <c r="W26" s="31"/>
      <c r="X26" s="37"/>
      <c r="Y26" s="37"/>
      <c r="Z26" s="31"/>
      <c r="AA26" s="31"/>
      <c r="AB26" s="38"/>
      <c r="AC26" s="38"/>
      <c r="AD26" s="31"/>
      <c r="AE26" s="31"/>
      <c r="AF26" s="20">
        <f t="shared" si="0"/>
        <v>60</v>
      </c>
      <c r="AG26" s="20">
        <f t="shared" si="1"/>
        <v>0</v>
      </c>
      <c r="AH26" s="31" t="s">
        <v>52</v>
      </c>
    </row>
    <row r="27" spans="1:34" x14ac:dyDescent="0.25">
      <c r="A27" s="29"/>
      <c r="B27" s="30">
        <v>44006</v>
      </c>
      <c r="C27" s="31" t="s">
        <v>47</v>
      </c>
      <c r="D27" s="32"/>
      <c r="E27" s="32"/>
      <c r="F27" s="31"/>
      <c r="G27" s="31"/>
      <c r="H27" s="33"/>
      <c r="I27" s="33"/>
      <c r="J27" s="31"/>
      <c r="K27" s="31"/>
      <c r="L27" s="34"/>
      <c r="M27" s="34"/>
      <c r="N27" s="31"/>
      <c r="O27" s="31"/>
      <c r="P27" s="35"/>
      <c r="Q27" s="35"/>
      <c r="R27" s="31"/>
      <c r="S27" s="31"/>
      <c r="T27" s="36"/>
      <c r="U27" s="36"/>
      <c r="V27" s="31"/>
      <c r="W27" s="31"/>
      <c r="X27" s="37"/>
      <c r="Y27" s="37">
        <v>1</v>
      </c>
      <c r="Z27" s="31"/>
      <c r="AA27" s="31"/>
      <c r="AB27" s="38"/>
      <c r="AC27" s="38">
        <v>1</v>
      </c>
      <c r="AD27" s="31"/>
      <c r="AE27" s="31"/>
      <c r="AF27" s="20">
        <f t="shared" si="0"/>
        <v>2</v>
      </c>
      <c r="AG27" s="20">
        <f t="shared" si="1"/>
        <v>0</v>
      </c>
      <c r="AH27" s="31"/>
    </row>
    <row r="28" spans="1:34" x14ac:dyDescent="0.25">
      <c r="A28" s="29"/>
      <c r="B28" s="30">
        <v>44006</v>
      </c>
      <c r="C28" s="31" t="s">
        <v>32</v>
      </c>
      <c r="D28" s="32"/>
      <c r="E28" s="32"/>
      <c r="F28" s="31"/>
      <c r="G28" s="31"/>
      <c r="H28" s="33"/>
      <c r="I28" s="33"/>
      <c r="J28" s="31"/>
      <c r="K28" s="31"/>
      <c r="L28" s="34"/>
      <c r="M28" s="34"/>
      <c r="N28" s="31"/>
      <c r="O28" s="31"/>
      <c r="P28" s="35"/>
      <c r="Q28" s="35"/>
      <c r="R28" s="31"/>
      <c r="S28" s="31"/>
      <c r="T28" s="36"/>
      <c r="U28" s="36"/>
      <c r="V28" s="31">
        <v>24</v>
      </c>
      <c r="W28" s="31"/>
      <c r="X28" s="37"/>
      <c r="Y28" s="37"/>
      <c r="Z28" s="31"/>
      <c r="AA28" s="31"/>
      <c r="AB28" s="38"/>
      <c r="AC28" s="38"/>
      <c r="AD28" s="31"/>
      <c r="AE28" s="31"/>
      <c r="AF28" s="20">
        <f t="shared" si="0"/>
        <v>0</v>
      </c>
      <c r="AG28" s="20">
        <f t="shared" si="1"/>
        <v>24</v>
      </c>
      <c r="AH28" s="31"/>
    </row>
    <row r="29" spans="1:34" x14ac:dyDescent="0.25">
      <c r="A29" s="29"/>
      <c r="B29" s="30">
        <v>44006</v>
      </c>
      <c r="C29" s="31" t="s">
        <v>45</v>
      </c>
      <c r="D29" s="32"/>
      <c r="E29" s="32"/>
      <c r="F29" s="31"/>
      <c r="G29" s="31"/>
      <c r="H29" s="33"/>
      <c r="I29" s="33"/>
      <c r="J29" s="31"/>
      <c r="K29" s="31"/>
      <c r="L29" s="34"/>
      <c r="M29" s="34"/>
      <c r="N29" s="31"/>
      <c r="O29" s="31"/>
      <c r="P29" s="35"/>
      <c r="Q29" s="35"/>
      <c r="R29" s="31"/>
      <c r="S29" s="31"/>
      <c r="T29" s="36"/>
      <c r="U29" s="36"/>
      <c r="V29" s="31"/>
      <c r="W29" s="31">
        <v>12</v>
      </c>
      <c r="X29" s="37"/>
      <c r="Y29" s="37"/>
      <c r="Z29" s="31"/>
      <c r="AA29" s="31"/>
      <c r="AB29" s="38"/>
      <c r="AC29" s="38"/>
      <c r="AD29" s="31"/>
      <c r="AE29" s="31"/>
      <c r="AF29" s="20">
        <f t="shared" si="0"/>
        <v>12</v>
      </c>
      <c r="AG29" s="20">
        <f t="shared" si="1"/>
        <v>0</v>
      </c>
      <c r="AH29" s="31"/>
    </row>
    <row r="30" spans="1:34" x14ac:dyDescent="0.25">
      <c r="A30" s="29"/>
      <c r="B30" s="30">
        <v>44006</v>
      </c>
      <c r="C30" s="31" t="s">
        <v>40</v>
      </c>
      <c r="D30" s="32"/>
      <c r="E30" s="32">
        <v>24</v>
      </c>
      <c r="F30" s="31"/>
      <c r="G30" s="31">
        <v>24</v>
      </c>
      <c r="H30" s="33"/>
      <c r="I30" s="33"/>
      <c r="J30" s="31"/>
      <c r="K30" s="31"/>
      <c r="L30" s="34"/>
      <c r="M30" s="34"/>
      <c r="N30" s="31"/>
      <c r="O30" s="31"/>
      <c r="P30" s="35"/>
      <c r="Q30" s="35"/>
      <c r="R30" s="31"/>
      <c r="S30" s="31"/>
      <c r="T30" s="36"/>
      <c r="U30" s="36"/>
      <c r="V30" s="31"/>
      <c r="W30" s="31">
        <v>12</v>
      </c>
      <c r="X30" s="37"/>
      <c r="Y30" s="37"/>
      <c r="Z30" s="31"/>
      <c r="AA30" s="31"/>
      <c r="AB30" s="38"/>
      <c r="AC30" s="38"/>
      <c r="AD30" s="31"/>
      <c r="AE30" s="31"/>
      <c r="AF30" s="20">
        <f t="shared" si="0"/>
        <v>60</v>
      </c>
      <c r="AG30" s="20">
        <f t="shared" si="1"/>
        <v>0</v>
      </c>
      <c r="AH30" s="31"/>
    </row>
    <row r="31" spans="1:34" x14ac:dyDescent="0.25">
      <c r="A31" s="29"/>
      <c r="B31" s="30">
        <v>44007</v>
      </c>
      <c r="C31" s="31" t="s">
        <v>48</v>
      </c>
      <c r="D31" s="32"/>
      <c r="E31" s="32">
        <v>2</v>
      </c>
      <c r="F31" s="31"/>
      <c r="G31" s="31"/>
      <c r="H31" s="33"/>
      <c r="I31" s="33">
        <v>2</v>
      </c>
      <c r="J31" s="31"/>
      <c r="K31" s="31"/>
      <c r="L31" s="34"/>
      <c r="M31" s="34"/>
      <c r="N31" s="31"/>
      <c r="O31" s="31"/>
      <c r="P31" s="35"/>
      <c r="Q31" s="35"/>
      <c r="R31" s="31"/>
      <c r="S31" s="31"/>
      <c r="T31" s="36"/>
      <c r="U31" s="36"/>
      <c r="V31" s="31"/>
      <c r="W31" s="31"/>
      <c r="X31" s="37"/>
      <c r="Y31" s="37"/>
      <c r="Z31" s="31"/>
      <c r="AA31" s="31"/>
      <c r="AB31" s="38"/>
      <c r="AC31" s="38"/>
      <c r="AD31" s="31"/>
      <c r="AE31" s="31"/>
      <c r="AF31" s="20">
        <f t="shared" si="0"/>
        <v>4</v>
      </c>
      <c r="AG31" s="20">
        <f t="shared" si="1"/>
        <v>0</v>
      </c>
      <c r="AH31" s="31"/>
    </row>
    <row r="32" spans="1:34" x14ac:dyDescent="0.25">
      <c r="A32" s="29"/>
      <c r="B32" s="30">
        <v>44009</v>
      </c>
      <c r="C32" s="31" t="s">
        <v>50</v>
      </c>
      <c r="D32" s="32"/>
      <c r="E32" s="32"/>
      <c r="F32" s="31"/>
      <c r="G32" s="31">
        <f>7*12</f>
        <v>84</v>
      </c>
      <c r="H32" s="33"/>
      <c r="I32" s="33"/>
      <c r="J32" s="31"/>
      <c r="K32" s="31">
        <v>72</v>
      </c>
      <c r="L32" s="34"/>
      <c r="M32" s="34"/>
      <c r="N32" s="31"/>
      <c r="O32" s="31">
        <v>60</v>
      </c>
      <c r="P32" s="35"/>
      <c r="Q32" s="35"/>
      <c r="R32" s="31"/>
      <c r="S32" s="31">
        <f>72-24</f>
        <v>48</v>
      </c>
      <c r="T32" s="36"/>
      <c r="U32" s="36"/>
      <c r="V32" s="31"/>
      <c r="W32" s="31">
        <v>24</v>
      </c>
      <c r="X32" s="37"/>
      <c r="Y32" s="37">
        <v>84</v>
      </c>
      <c r="Z32" s="31"/>
      <c r="AA32" s="31">
        <v>48</v>
      </c>
      <c r="AB32" s="38"/>
      <c r="AC32" s="38">
        <f>72-19</f>
        <v>53</v>
      </c>
      <c r="AD32" s="31"/>
      <c r="AE32" s="31"/>
      <c r="AF32" s="20">
        <f t="shared" si="0"/>
        <v>473</v>
      </c>
      <c r="AG32" s="20">
        <f t="shared" si="1"/>
        <v>0</v>
      </c>
      <c r="AH32" s="31"/>
    </row>
    <row r="33" spans="1:34" x14ac:dyDescent="0.25">
      <c r="A33" s="29"/>
      <c r="B33" s="30">
        <v>44009</v>
      </c>
      <c r="C33" s="31" t="s">
        <v>32</v>
      </c>
      <c r="D33" s="32"/>
      <c r="E33" s="32"/>
      <c r="F33" s="31"/>
      <c r="G33" s="31"/>
      <c r="H33" s="33"/>
      <c r="I33" s="33"/>
      <c r="J33" s="31">
        <v>3</v>
      </c>
      <c r="K33" s="31"/>
      <c r="L33" s="34"/>
      <c r="M33" s="34"/>
      <c r="N33" s="31"/>
      <c r="O33" s="31"/>
      <c r="P33" s="35"/>
      <c r="Q33" s="35"/>
      <c r="R33" s="31"/>
      <c r="S33" s="31"/>
      <c r="T33" s="36"/>
      <c r="U33" s="36"/>
      <c r="V33" s="31">
        <v>3</v>
      </c>
      <c r="W33" s="31"/>
      <c r="X33" s="37"/>
      <c r="Y33" s="37"/>
      <c r="Z33" s="31"/>
      <c r="AA33" s="31"/>
      <c r="AB33" s="38"/>
      <c r="AC33" s="38"/>
      <c r="AD33" s="31"/>
      <c r="AE33" s="31"/>
      <c r="AF33" s="20">
        <f t="shared" si="0"/>
        <v>0</v>
      </c>
      <c r="AG33" s="20">
        <f t="shared" si="1"/>
        <v>6</v>
      </c>
      <c r="AH33" s="31"/>
    </row>
    <row r="34" spans="1:34" x14ac:dyDescent="0.25">
      <c r="A34" s="29"/>
      <c r="B34" s="30">
        <v>44009</v>
      </c>
      <c r="C34" s="31" t="s">
        <v>51</v>
      </c>
      <c r="D34" s="32"/>
      <c r="E34" s="32"/>
      <c r="F34" s="31"/>
      <c r="G34" s="31"/>
      <c r="H34" s="33"/>
      <c r="I34" s="33"/>
      <c r="J34" s="31"/>
      <c r="K34" s="31">
        <v>3</v>
      </c>
      <c r="L34" s="34"/>
      <c r="M34" s="34"/>
      <c r="N34" s="31"/>
      <c r="O34" s="31"/>
      <c r="P34" s="35"/>
      <c r="Q34" s="35"/>
      <c r="R34" s="31"/>
      <c r="S34" s="31"/>
      <c r="T34" s="36"/>
      <c r="U34" s="36"/>
      <c r="V34" s="31"/>
      <c r="W34" s="31">
        <v>3</v>
      </c>
      <c r="X34" s="37"/>
      <c r="Y34" s="37"/>
      <c r="Z34" s="31"/>
      <c r="AA34" s="31"/>
      <c r="AB34" s="38"/>
      <c r="AC34" s="38"/>
      <c r="AD34" s="31"/>
      <c r="AE34" s="31"/>
      <c r="AF34" s="20">
        <f t="shared" si="0"/>
        <v>6</v>
      </c>
      <c r="AG34" s="20">
        <f t="shared" si="1"/>
        <v>0</v>
      </c>
      <c r="AH34" s="31"/>
    </row>
    <row r="35" spans="1:34" x14ac:dyDescent="0.25">
      <c r="A35" s="29"/>
      <c r="B35" s="30">
        <v>44009</v>
      </c>
      <c r="C35" s="31" t="s">
        <v>46</v>
      </c>
      <c r="D35" s="32"/>
      <c r="E35" s="32"/>
      <c r="F35" s="31">
        <f>20*12</f>
        <v>240</v>
      </c>
      <c r="G35" s="31"/>
      <c r="H35" s="33"/>
      <c r="I35" s="33"/>
      <c r="J35" s="31">
        <f>10*12</f>
        <v>120</v>
      </c>
      <c r="K35" s="31"/>
      <c r="L35" s="34"/>
      <c r="M35" s="34"/>
      <c r="N35" s="31">
        <f>5*12</f>
        <v>60</v>
      </c>
      <c r="O35" s="31"/>
      <c r="P35" s="35"/>
      <c r="Q35" s="35"/>
      <c r="R35" s="31">
        <f>10*12</f>
        <v>120</v>
      </c>
      <c r="S35" s="31"/>
      <c r="T35" s="36"/>
      <c r="U35" s="36"/>
      <c r="V35" s="31">
        <f>5*12</f>
        <v>60</v>
      </c>
      <c r="W35" s="31"/>
      <c r="X35" s="37"/>
      <c r="Y35" s="37"/>
      <c r="Z35" s="31">
        <f>10*12</f>
        <v>120</v>
      </c>
      <c r="AA35" s="31"/>
      <c r="AB35" s="38"/>
      <c r="AC35" s="38"/>
      <c r="AD35" s="31"/>
      <c r="AE35" s="31"/>
      <c r="AF35" s="20">
        <f t="shared" si="0"/>
        <v>0</v>
      </c>
      <c r="AG35" s="20">
        <f t="shared" si="1"/>
        <v>720</v>
      </c>
      <c r="AH35" s="31"/>
    </row>
    <row r="36" spans="1:34" x14ac:dyDescent="0.25">
      <c r="A36" s="29"/>
      <c r="B36" s="30">
        <v>44011</v>
      </c>
      <c r="C36" s="31" t="s">
        <v>54</v>
      </c>
      <c r="D36" s="32"/>
      <c r="E36" s="32"/>
      <c r="F36" s="31"/>
      <c r="G36" s="31">
        <v>24</v>
      </c>
      <c r="H36" s="33"/>
      <c r="I36" s="33"/>
      <c r="J36" s="31"/>
      <c r="K36" s="31">
        <v>12</v>
      </c>
      <c r="L36" s="34"/>
      <c r="M36" s="34"/>
      <c r="N36" s="31"/>
      <c r="O36" s="31"/>
      <c r="P36" s="35"/>
      <c r="Q36" s="35"/>
      <c r="R36" s="31"/>
      <c r="S36" s="31">
        <v>24</v>
      </c>
      <c r="T36" s="36"/>
      <c r="U36" s="36"/>
      <c r="V36" s="31"/>
      <c r="W36" s="31">
        <v>12</v>
      </c>
      <c r="X36" s="37"/>
      <c r="Y36" s="37"/>
      <c r="Z36" s="31"/>
      <c r="AA36" s="31">
        <v>12</v>
      </c>
      <c r="AB36" s="38"/>
      <c r="AC36" s="38"/>
      <c r="AD36" s="31"/>
      <c r="AE36" s="31"/>
      <c r="AF36" s="20"/>
      <c r="AG36" s="20"/>
      <c r="AH36" s="31"/>
    </row>
    <row r="37" spans="1:34" x14ac:dyDescent="0.25">
      <c r="A37" s="39"/>
      <c r="B37" s="40"/>
      <c r="C37" s="41" t="s">
        <v>29</v>
      </c>
      <c r="D37" s="57">
        <f>SUM(D9:D36)-SUM(E9:E36)</f>
        <v>16</v>
      </c>
      <c r="E37" s="57"/>
      <c r="F37" s="57">
        <f t="shared" ref="F37" si="2">SUM(F9:F36)-SUM(G9:G36)</f>
        <v>396</v>
      </c>
      <c r="G37" s="57"/>
      <c r="H37" s="57">
        <f t="shared" ref="H37" si="3">SUM(H9:H36)-SUM(I9:I36)</f>
        <v>5</v>
      </c>
      <c r="I37" s="57"/>
      <c r="J37" s="57">
        <f t="shared" ref="J37" si="4">SUM(J9:J36)-SUM(K9:K36)</f>
        <v>36</v>
      </c>
      <c r="K37" s="57"/>
      <c r="L37" s="57">
        <f t="shared" ref="L37" si="5">SUM(L9:L36)-SUM(M9:M36)</f>
        <v>13</v>
      </c>
      <c r="M37" s="57"/>
      <c r="N37" s="57">
        <f t="shared" ref="N37" si="6">SUM(N9:N36)-SUM(O9:O36)</f>
        <v>0</v>
      </c>
      <c r="O37" s="57"/>
      <c r="P37" s="57">
        <f t="shared" ref="P37" si="7">SUM(P9:P36)-SUM(Q9:Q36)</f>
        <v>0</v>
      </c>
      <c r="Q37" s="57"/>
      <c r="R37" s="57">
        <f t="shared" ref="R37" si="8">SUM(R9:R36)-SUM(S9:S36)</f>
        <v>48</v>
      </c>
      <c r="S37" s="57"/>
      <c r="T37" s="57">
        <f t="shared" ref="T37" si="9">SUM(T9:T36)-SUM(U9:U36)</f>
        <v>7</v>
      </c>
      <c r="U37" s="57"/>
      <c r="V37" s="57">
        <f t="shared" ref="V37" si="10">SUM(V9:V36)-SUM(W9:W36)</f>
        <v>24</v>
      </c>
      <c r="W37" s="57"/>
      <c r="X37" s="57">
        <f t="shared" ref="X37" si="11">SUM(X9:X36)-SUM(Y9:Y36)</f>
        <v>39</v>
      </c>
      <c r="Y37" s="57"/>
      <c r="Z37" s="57">
        <f t="shared" ref="Z37" si="12">SUM(Z9:Z36)-SUM(AA9:AA36)</f>
        <v>60</v>
      </c>
      <c r="AA37" s="57"/>
      <c r="AB37" s="57">
        <f t="shared" ref="AB37" si="13">SUM(AB9:AB36)-SUM(AC9:AC36)</f>
        <v>0</v>
      </c>
      <c r="AC37" s="57"/>
      <c r="AD37" s="57">
        <f t="shared" ref="AD37" si="14">SUM(AD9:AD36)-SUM(AE9:AE36)</f>
        <v>127</v>
      </c>
      <c r="AE37" s="57"/>
      <c r="AF37" s="20">
        <f t="shared" si="0"/>
        <v>0</v>
      </c>
      <c r="AG37" s="20">
        <f>D37+F37+H37+J37+L37+N37+P37+R37+T37+V37+X37+Z37+AB37+AD37</f>
        <v>771</v>
      </c>
      <c r="AH37" s="42"/>
    </row>
    <row r="38" spans="1:34" x14ac:dyDescent="0.25">
      <c r="A38" s="39"/>
      <c r="B38" s="40"/>
      <c r="C38" s="41" t="s">
        <v>30</v>
      </c>
      <c r="D38" s="63">
        <f>D37/24</f>
        <v>0.66666666666666663</v>
      </c>
      <c r="E38" s="63"/>
      <c r="F38" s="64">
        <f>F37/12</f>
        <v>33</v>
      </c>
      <c r="G38" s="64"/>
      <c r="H38" s="65">
        <f>H37/24</f>
        <v>0.20833333333333334</v>
      </c>
      <c r="I38" s="65"/>
      <c r="J38" s="64">
        <f>J37/12</f>
        <v>3</v>
      </c>
      <c r="K38" s="64"/>
      <c r="L38" s="66">
        <f>L37/24</f>
        <v>0.54166666666666663</v>
      </c>
      <c r="M38" s="66"/>
      <c r="N38" s="64">
        <f>N37/12</f>
        <v>0</v>
      </c>
      <c r="O38" s="64"/>
      <c r="P38" s="87">
        <f>P37/24</f>
        <v>0</v>
      </c>
      <c r="Q38" s="87"/>
      <c r="R38" s="64">
        <f>R37/12</f>
        <v>4</v>
      </c>
      <c r="S38" s="64"/>
      <c r="T38" s="88">
        <f>T37/24</f>
        <v>0.29166666666666669</v>
      </c>
      <c r="U38" s="88"/>
      <c r="V38" s="64">
        <f>V37/12</f>
        <v>2</v>
      </c>
      <c r="W38" s="64"/>
      <c r="X38" s="84">
        <f>X37/12</f>
        <v>3.25</v>
      </c>
      <c r="Y38" s="84"/>
      <c r="Z38" s="64">
        <f>Z37/12</f>
        <v>5</v>
      </c>
      <c r="AA38" s="64"/>
      <c r="AB38" s="85">
        <f>AB37/24</f>
        <v>0</v>
      </c>
      <c r="AC38" s="85"/>
      <c r="AD38" s="86"/>
      <c r="AE38" s="86"/>
      <c r="AF38" s="20"/>
      <c r="AG38" s="20"/>
      <c r="AH38" s="42"/>
    </row>
    <row r="39" spans="1:34" s="41" customFormat="1" x14ac:dyDescent="0.25">
      <c r="A39" s="58" t="s">
        <v>27</v>
      </c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60"/>
      <c r="AF39" s="43">
        <f>SUM(AF9:AF35)</f>
        <v>763</v>
      </c>
      <c r="AG39" s="43">
        <f>SUM(AG9:AG35)</f>
        <v>1618</v>
      </c>
      <c r="AH39" s="44"/>
    </row>
    <row r="40" spans="1:34" x14ac:dyDescent="0.25">
      <c r="A40" s="58" t="s">
        <v>28</v>
      </c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60"/>
      <c r="AF40" s="61">
        <f>AG39-AF39</f>
        <v>855</v>
      </c>
      <c r="AG40" s="62"/>
      <c r="AH40" s="44"/>
    </row>
    <row r="45" spans="1:34" x14ac:dyDescent="0.25">
      <c r="X45" s="6" t="s">
        <v>41</v>
      </c>
    </row>
  </sheetData>
  <mergeCells count="57">
    <mergeCell ref="X38:Y38"/>
    <mergeCell ref="Z38:AA38"/>
    <mergeCell ref="AB38:AC38"/>
    <mergeCell ref="AD38:AE38"/>
    <mergeCell ref="N38:O38"/>
    <mergeCell ref="P38:Q38"/>
    <mergeCell ref="R38:S38"/>
    <mergeCell ref="T38:U38"/>
    <mergeCell ref="V38:W38"/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D37:E37"/>
    <mergeCell ref="F37:G37"/>
    <mergeCell ref="H37:I37"/>
    <mergeCell ref="J37:K37"/>
    <mergeCell ref="L37:M37"/>
    <mergeCell ref="N37:O37"/>
    <mergeCell ref="P7:Q7"/>
    <mergeCell ref="R7:S7"/>
    <mergeCell ref="T7:U7"/>
    <mergeCell ref="V7:W7"/>
    <mergeCell ref="X7:Y7"/>
    <mergeCell ref="Z7:AA7"/>
    <mergeCell ref="AB37:AC37"/>
    <mergeCell ref="AD37:AE37"/>
    <mergeCell ref="A39:AE39"/>
    <mergeCell ref="A40:AE40"/>
    <mergeCell ref="AF40:AG40"/>
    <mergeCell ref="P37:Q37"/>
    <mergeCell ref="R37:S37"/>
    <mergeCell ref="T37:U37"/>
    <mergeCell ref="V37:W37"/>
    <mergeCell ref="X37:Y37"/>
    <mergeCell ref="Z37:AA37"/>
    <mergeCell ref="D38:E38"/>
    <mergeCell ref="F38:G38"/>
    <mergeCell ref="H38:I38"/>
    <mergeCell ref="J38:K38"/>
    <mergeCell ref="L38:M38"/>
  </mergeCell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1"/>
  <sheetViews>
    <sheetView tabSelected="1" topLeftCell="A7" workbookViewId="0">
      <selection activeCell="B21" sqref="B21"/>
    </sheetView>
  </sheetViews>
  <sheetFormatPr defaultColWidth="9.140625" defaultRowHeight="15" x14ac:dyDescent="0.25"/>
  <cols>
    <col min="1" max="1" width="3.5703125" style="6" customWidth="1"/>
    <col min="2" max="2" width="14.42578125" style="45" customWidth="1"/>
    <col min="3" max="3" width="30.28515625" style="6" customWidth="1"/>
    <col min="4" max="5" width="3.28515625" style="6" customWidth="1"/>
    <col min="6" max="6" width="4.140625" style="6" customWidth="1"/>
    <col min="7" max="9" width="3.28515625" style="6" customWidth="1"/>
    <col min="10" max="10" width="4" style="6" bestFit="1" customWidth="1"/>
    <col min="11" max="17" width="3.28515625" style="6" customWidth="1"/>
    <col min="18" max="18" width="4" style="6" customWidth="1"/>
    <col min="19" max="21" width="3.28515625" style="6" customWidth="1"/>
    <col min="22" max="22" width="4" style="6" bestFit="1" customWidth="1"/>
    <col min="23" max="23" width="3.28515625" style="6" customWidth="1"/>
    <col min="24" max="24" width="4.140625" style="6" customWidth="1"/>
    <col min="25" max="25" width="3.28515625" style="6" customWidth="1"/>
    <col min="26" max="26" width="4.28515625" style="6" customWidth="1"/>
    <col min="27" max="27" width="3.28515625" style="6" customWidth="1"/>
    <col min="28" max="28" width="4" style="6" bestFit="1" customWidth="1"/>
    <col min="29" max="29" width="3.28515625" style="6" customWidth="1"/>
    <col min="30" max="30" width="4" style="6" bestFit="1" customWidth="1"/>
    <col min="31" max="31" width="3.28515625" style="6" customWidth="1"/>
    <col min="32" max="32" width="11.5703125" style="6" bestFit="1" customWidth="1"/>
    <col min="33" max="33" width="12.7109375" style="6" bestFit="1" customWidth="1"/>
    <col min="34" max="34" width="9.7109375" style="6" customWidth="1"/>
    <col min="35" max="16384" width="9.140625" style="6"/>
  </cols>
  <sheetData>
    <row r="1" spans="1:34" x14ac:dyDescent="0.25">
      <c r="A1" s="74" t="s">
        <v>0</v>
      </c>
      <c r="B1" s="74"/>
      <c r="C1" s="74"/>
      <c r="D1" s="51"/>
      <c r="E1" s="51"/>
      <c r="F1" s="51"/>
      <c r="G1" s="51"/>
      <c r="H1" s="51"/>
      <c r="I1" s="5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5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75" t="s">
        <v>2</v>
      </c>
      <c r="B2" s="75"/>
      <c r="C2" s="75"/>
      <c r="D2" s="52"/>
      <c r="E2" s="52"/>
      <c r="F2" s="52"/>
      <c r="G2" s="52"/>
      <c r="H2" s="52"/>
      <c r="I2" s="52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52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76" t="s">
        <v>39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</row>
    <row r="4" spans="1:34" x14ac:dyDescent="0.25">
      <c r="A4" s="76" t="s">
        <v>57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</row>
    <row r="5" spans="1:34" x14ac:dyDescent="0.25">
      <c r="A5" s="76"/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53"/>
      <c r="AG5" s="53"/>
      <c r="AH5" s="53"/>
    </row>
    <row r="6" spans="1:34" x14ac:dyDescent="0.25">
      <c r="A6" s="68" t="s">
        <v>4</v>
      </c>
      <c r="B6" s="77" t="s">
        <v>5</v>
      </c>
      <c r="C6" s="68" t="s">
        <v>6</v>
      </c>
      <c r="D6" s="78" t="s">
        <v>7</v>
      </c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80"/>
      <c r="AH6" s="68" t="s">
        <v>8</v>
      </c>
    </row>
    <row r="7" spans="1:34" x14ac:dyDescent="0.25">
      <c r="A7" s="68"/>
      <c r="B7" s="77"/>
      <c r="C7" s="68"/>
      <c r="D7" s="81" t="s">
        <v>9</v>
      </c>
      <c r="E7" s="81"/>
      <c r="F7" s="68" t="s">
        <v>10</v>
      </c>
      <c r="G7" s="68"/>
      <c r="H7" s="82" t="s">
        <v>11</v>
      </c>
      <c r="I7" s="82"/>
      <c r="J7" s="68" t="s">
        <v>12</v>
      </c>
      <c r="K7" s="68"/>
      <c r="L7" s="83" t="s">
        <v>13</v>
      </c>
      <c r="M7" s="83"/>
      <c r="N7" s="68" t="s">
        <v>14</v>
      </c>
      <c r="O7" s="68"/>
      <c r="P7" s="71" t="s">
        <v>15</v>
      </c>
      <c r="Q7" s="71"/>
      <c r="R7" s="68" t="s">
        <v>16</v>
      </c>
      <c r="S7" s="68"/>
      <c r="T7" s="72" t="s">
        <v>17</v>
      </c>
      <c r="U7" s="72"/>
      <c r="V7" s="68" t="s">
        <v>18</v>
      </c>
      <c r="W7" s="68"/>
      <c r="X7" s="73" t="s">
        <v>19</v>
      </c>
      <c r="Y7" s="73"/>
      <c r="Z7" s="68" t="s">
        <v>20</v>
      </c>
      <c r="AA7" s="68"/>
      <c r="AB7" s="67" t="s">
        <v>21</v>
      </c>
      <c r="AC7" s="67"/>
      <c r="AD7" s="68" t="s">
        <v>22</v>
      </c>
      <c r="AE7" s="68"/>
      <c r="AF7" s="69" t="s">
        <v>23</v>
      </c>
      <c r="AG7" s="69" t="s">
        <v>24</v>
      </c>
      <c r="AH7" s="68"/>
    </row>
    <row r="8" spans="1:34" x14ac:dyDescent="0.25">
      <c r="A8" s="68"/>
      <c r="B8" s="77"/>
      <c r="C8" s="68"/>
      <c r="D8" s="54" t="s">
        <v>25</v>
      </c>
      <c r="E8" s="54" t="s">
        <v>26</v>
      </c>
      <c r="F8" s="47" t="s">
        <v>25</v>
      </c>
      <c r="G8" s="47" t="s">
        <v>26</v>
      </c>
      <c r="H8" s="55" t="s">
        <v>25</v>
      </c>
      <c r="I8" s="55" t="s">
        <v>26</v>
      </c>
      <c r="J8" s="47" t="s">
        <v>25</v>
      </c>
      <c r="K8" s="47" t="s">
        <v>26</v>
      </c>
      <c r="L8" s="56" t="s">
        <v>25</v>
      </c>
      <c r="M8" s="56" t="s">
        <v>26</v>
      </c>
      <c r="N8" s="47" t="s">
        <v>25</v>
      </c>
      <c r="O8" s="47" t="s">
        <v>26</v>
      </c>
      <c r="P8" s="48" t="s">
        <v>25</v>
      </c>
      <c r="Q8" s="48" t="s">
        <v>26</v>
      </c>
      <c r="R8" s="47" t="s">
        <v>25</v>
      </c>
      <c r="S8" s="47" t="s">
        <v>26</v>
      </c>
      <c r="T8" s="49" t="s">
        <v>25</v>
      </c>
      <c r="U8" s="49" t="s">
        <v>26</v>
      </c>
      <c r="V8" s="47" t="s">
        <v>25</v>
      </c>
      <c r="W8" s="47" t="s">
        <v>26</v>
      </c>
      <c r="X8" s="50" t="s">
        <v>25</v>
      </c>
      <c r="Y8" s="50" t="s">
        <v>26</v>
      </c>
      <c r="Z8" s="47" t="s">
        <v>25</v>
      </c>
      <c r="AA8" s="47" t="s">
        <v>26</v>
      </c>
      <c r="AB8" s="46" t="s">
        <v>25</v>
      </c>
      <c r="AC8" s="46" t="s">
        <v>26</v>
      </c>
      <c r="AD8" s="47" t="s">
        <v>25</v>
      </c>
      <c r="AE8" s="47" t="s">
        <v>26</v>
      </c>
      <c r="AF8" s="70"/>
      <c r="AG8" s="70"/>
      <c r="AH8" s="68"/>
    </row>
    <row r="9" spans="1:34" x14ac:dyDescent="0.25">
      <c r="A9" s="20"/>
      <c r="B9" s="21">
        <v>44012</v>
      </c>
      <c r="C9" s="20" t="s">
        <v>55</v>
      </c>
      <c r="D9" s="22">
        <v>16</v>
      </c>
      <c r="E9" s="22"/>
      <c r="F9" s="20">
        <v>396</v>
      </c>
      <c r="G9" s="20"/>
      <c r="H9" s="23">
        <v>5</v>
      </c>
      <c r="I9" s="23"/>
      <c r="J9" s="20">
        <v>36</v>
      </c>
      <c r="K9" s="20"/>
      <c r="L9" s="24">
        <v>13</v>
      </c>
      <c r="M9" s="24"/>
      <c r="N9" s="20">
        <v>0</v>
      </c>
      <c r="O9" s="20"/>
      <c r="P9" s="25">
        <v>0</v>
      </c>
      <c r="Q9" s="25"/>
      <c r="R9" s="20">
        <v>48</v>
      </c>
      <c r="S9" s="20"/>
      <c r="T9" s="26">
        <v>7</v>
      </c>
      <c r="U9" s="26"/>
      <c r="V9" s="20">
        <v>24</v>
      </c>
      <c r="W9" s="20"/>
      <c r="X9" s="27">
        <v>39</v>
      </c>
      <c r="Y9" s="27"/>
      <c r="Z9" s="20">
        <v>60</v>
      </c>
      <c r="AA9" s="20"/>
      <c r="AB9" s="28">
        <v>0</v>
      </c>
      <c r="AC9" s="28"/>
      <c r="AD9" s="20">
        <v>127</v>
      </c>
      <c r="AE9" s="20"/>
      <c r="AF9" s="20">
        <f>E9+G9+I9+K9+M9+O9+Q9+S9+U9+W9+Y9+AA9+AC9+AE9</f>
        <v>0</v>
      </c>
      <c r="AG9" s="20">
        <f>D9+F9+H9+J9+L9+N9+P9+R9+T9+V9+X9+Z9+AB9+AD9</f>
        <v>771</v>
      </c>
      <c r="AH9" s="20"/>
    </row>
    <row r="10" spans="1:34" x14ac:dyDescent="0.25">
      <c r="A10" s="20"/>
      <c r="B10" s="21">
        <v>44013</v>
      </c>
      <c r="C10" s="20" t="s">
        <v>53</v>
      </c>
      <c r="D10" s="22"/>
      <c r="E10" s="22">
        <v>1</v>
      </c>
      <c r="F10" s="31"/>
      <c r="G10" s="31"/>
      <c r="H10" s="33"/>
      <c r="I10" s="33"/>
      <c r="J10" s="31"/>
      <c r="K10" s="31"/>
      <c r="L10" s="34"/>
      <c r="M10" s="34"/>
      <c r="N10" s="31"/>
      <c r="O10" s="31"/>
      <c r="P10" s="35"/>
      <c r="Q10" s="35"/>
      <c r="R10" s="31"/>
      <c r="S10" s="31"/>
      <c r="T10" s="36"/>
      <c r="U10" s="36"/>
      <c r="V10" s="31"/>
      <c r="W10" s="31"/>
      <c r="X10" s="37"/>
      <c r="Y10" s="37"/>
      <c r="Z10" s="31"/>
      <c r="AA10" s="31"/>
      <c r="AB10" s="38"/>
      <c r="AC10" s="38"/>
      <c r="AD10" s="31"/>
      <c r="AE10" s="31"/>
      <c r="AF10" s="20">
        <f t="shared" ref="AF10:AF33" si="0">E10+G10+I10+K10+M10+O10+Q10+S10+U10+W10+Y10+AA10+AC10+AE10</f>
        <v>1</v>
      </c>
      <c r="AG10" s="20">
        <f t="shared" ref="AG10:AG32" si="1">D10+F10+H10+J10+L10+N10+P10+R10+T10+V10+X10+Z10+AB10+AD10</f>
        <v>0</v>
      </c>
      <c r="AH10" s="31"/>
    </row>
    <row r="11" spans="1:34" x14ac:dyDescent="0.25">
      <c r="A11" s="29"/>
      <c r="B11" s="30">
        <v>44013</v>
      </c>
      <c r="C11" s="31" t="s">
        <v>56</v>
      </c>
      <c r="D11" s="32"/>
      <c r="E11" s="32"/>
      <c r="F11" s="31"/>
      <c r="G11" s="31">
        <v>12</v>
      </c>
      <c r="H11" s="33"/>
      <c r="I11" s="33"/>
      <c r="J11" s="31"/>
      <c r="K11" s="31">
        <v>24</v>
      </c>
      <c r="L11" s="34"/>
      <c r="M11" s="34"/>
      <c r="N11" s="31"/>
      <c r="O11" s="31"/>
      <c r="P11" s="35"/>
      <c r="Q11" s="35"/>
      <c r="R11" s="31"/>
      <c r="S11" s="31"/>
      <c r="T11" s="36"/>
      <c r="U11" s="36"/>
      <c r="V11" s="31"/>
      <c r="W11" s="31"/>
      <c r="X11" s="37"/>
      <c r="Y11" s="37"/>
      <c r="Z11" s="31"/>
      <c r="AA11" s="31"/>
      <c r="AB11" s="38"/>
      <c r="AC11" s="38"/>
      <c r="AD11" s="31"/>
      <c r="AE11" s="31"/>
      <c r="AF11" s="20">
        <f t="shared" si="0"/>
        <v>36</v>
      </c>
      <c r="AG11" s="20">
        <f t="shared" si="1"/>
        <v>0</v>
      </c>
      <c r="AH11" s="31"/>
    </row>
    <row r="12" spans="1:34" x14ac:dyDescent="0.25">
      <c r="A12" s="29"/>
      <c r="B12" s="30">
        <v>44013</v>
      </c>
      <c r="C12" s="31" t="s">
        <v>56</v>
      </c>
      <c r="D12" s="32"/>
      <c r="E12" s="32">
        <v>1</v>
      </c>
      <c r="F12" s="31"/>
      <c r="G12" s="31"/>
      <c r="H12" s="33"/>
      <c r="I12" s="33"/>
      <c r="J12" s="31"/>
      <c r="K12" s="31"/>
      <c r="L12" s="34"/>
      <c r="M12" s="34"/>
      <c r="N12" s="31"/>
      <c r="O12" s="31"/>
      <c r="P12" s="35"/>
      <c r="Q12" s="35"/>
      <c r="R12" s="31"/>
      <c r="S12" s="31"/>
      <c r="T12" s="36"/>
      <c r="U12" s="36"/>
      <c r="V12" s="31"/>
      <c r="W12" s="31"/>
      <c r="X12" s="37"/>
      <c r="Y12" s="37"/>
      <c r="Z12" s="31"/>
      <c r="AA12" s="31"/>
      <c r="AB12" s="38"/>
      <c r="AC12" s="38"/>
      <c r="AD12" s="31"/>
      <c r="AE12" s="31"/>
      <c r="AF12" s="20">
        <f t="shared" si="0"/>
        <v>1</v>
      </c>
      <c r="AG12" s="20">
        <f t="shared" si="1"/>
        <v>0</v>
      </c>
      <c r="AH12" s="31"/>
    </row>
    <row r="13" spans="1:34" x14ac:dyDescent="0.25">
      <c r="A13" s="29"/>
      <c r="B13" s="30">
        <v>44014</v>
      </c>
      <c r="C13" s="31" t="s">
        <v>56</v>
      </c>
      <c r="D13" s="32"/>
      <c r="E13" s="32">
        <v>14</v>
      </c>
      <c r="F13" s="31"/>
      <c r="G13" s="31"/>
      <c r="H13" s="33"/>
      <c r="I13" s="33">
        <v>5</v>
      </c>
      <c r="J13" s="31"/>
      <c r="K13" s="31"/>
      <c r="L13" s="34"/>
      <c r="M13" s="34">
        <v>13</v>
      </c>
      <c r="N13" s="31"/>
      <c r="O13" s="31"/>
      <c r="P13" s="35"/>
      <c r="Q13" s="35"/>
      <c r="R13" s="31"/>
      <c r="S13" s="31"/>
      <c r="T13" s="36"/>
      <c r="U13" s="36">
        <v>7</v>
      </c>
      <c r="V13" s="31"/>
      <c r="W13" s="31"/>
      <c r="X13" s="37"/>
      <c r="Y13" s="37">
        <v>3</v>
      </c>
      <c r="Z13" s="31"/>
      <c r="AA13" s="31"/>
      <c r="AB13" s="38"/>
      <c r="AC13" s="38"/>
      <c r="AD13" s="31"/>
      <c r="AE13" s="31"/>
      <c r="AF13" s="20">
        <f t="shared" si="0"/>
        <v>42</v>
      </c>
      <c r="AG13" s="20">
        <f t="shared" si="1"/>
        <v>0</v>
      </c>
      <c r="AH13" s="31"/>
    </row>
    <row r="14" spans="1:34" x14ac:dyDescent="0.25">
      <c r="A14" s="29"/>
      <c r="B14" s="30">
        <v>44019</v>
      </c>
      <c r="C14" s="31" t="s">
        <v>61</v>
      </c>
      <c r="D14" s="32"/>
      <c r="E14" s="32"/>
      <c r="F14" s="31"/>
      <c r="G14" s="31">
        <v>36</v>
      </c>
      <c r="H14" s="33"/>
      <c r="I14" s="33"/>
      <c r="J14" s="31"/>
      <c r="K14" s="31"/>
      <c r="L14" s="34"/>
      <c r="M14" s="34"/>
      <c r="N14" s="31"/>
      <c r="O14" s="31"/>
      <c r="P14" s="35"/>
      <c r="Q14" s="35"/>
      <c r="R14" s="31"/>
      <c r="S14" s="31"/>
      <c r="T14" s="36"/>
      <c r="U14" s="36"/>
      <c r="V14" s="31"/>
      <c r="W14" s="31"/>
      <c r="X14" s="37"/>
      <c r="Y14" s="37"/>
      <c r="Z14" s="31"/>
      <c r="AA14" s="31"/>
      <c r="AB14" s="38"/>
      <c r="AC14" s="38"/>
      <c r="AD14" s="31"/>
      <c r="AE14" s="31"/>
      <c r="AF14" s="20">
        <f t="shared" si="0"/>
        <v>36</v>
      </c>
      <c r="AG14" s="20">
        <f t="shared" si="1"/>
        <v>0</v>
      </c>
      <c r="AH14" s="31"/>
    </row>
    <row r="15" spans="1:34" x14ac:dyDescent="0.25">
      <c r="A15" s="29"/>
      <c r="B15" s="30">
        <v>44020</v>
      </c>
      <c r="C15" s="31" t="s">
        <v>61</v>
      </c>
      <c r="D15" s="32"/>
      <c r="E15" s="32"/>
      <c r="F15" s="31"/>
      <c r="G15" s="31"/>
      <c r="H15" s="33"/>
      <c r="I15" s="33"/>
      <c r="J15" s="31"/>
      <c r="K15" s="31">
        <v>12</v>
      </c>
      <c r="L15" s="34"/>
      <c r="M15" s="34"/>
      <c r="N15" s="31"/>
      <c r="O15" s="31"/>
      <c r="P15" s="35"/>
      <c r="Q15" s="35"/>
      <c r="R15" s="31"/>
      <c r="S15" s="31">
        <v>12</v>
      </c>
      <c r="T15" s="36"/>
      <c r="U15" s="36"/>
      <c r="V15" s="31"/>
      <c r="W15" s="31"/>
      <c r="X15" s="37"/>
      <c r="Y15" s="37"/>
      <c r="Z15" s="31"/>
      <c r="AA15" s="31"/>
      <c r="AB15" s="38"/>
      <c r="AC15" s="38"/>
      <c r="AD15" s="31"/>
      <c r="AE15" s="31"/>
      <c r="AF15" s="20">
        <f t="shared" si="0"/>
        <v>24</v>
      </c>
      <c r="AG15" s="20">
        <f t="shared" si="1"/>
        <v>0</v>
      </c>
      <c r="AH15" s="31"/>
    </row>
    <row r="16" spans="1:34" x14ac:dyDescent="0.25">
      <c r="A16" s="29"/>
      <c r="B16" s="30">
        <v>44021</v>
      </c>
      <c r="C16" s="31" t="s">
        <v>32</v>
      </c>
      <c r="D16" s="32">
        <v>31</v>
      </c>
      <c r="E16" s="32"/>
      <c r="F16" s="31">
        <v>12</v>
      </c>
      <c r="G16" s="31"/>
      <c r="H16" s="33"/>
      <c r="I16" s="33"/>
      <c r="J16" s="31">
        <v>12</v>
      </c>
      <c r="K16" s="31"/>
      <c r="L16" s="34"/>
      <c r="M16" s="34"/>
      <c r="N16" s="31">
        <v>12</v>
      </c>
      <c r="O16" s="31"/>
      <c r="P16" s="35"/>
      <c r="Q16" s="35"/>
      <c r="R16" s="31">
        <v>12</v>
      </c>
      <c r="S16" s="31"/>
      <c r="T16" s="36"/>
      <c r="U16" s="36"/>
      <c r="V16" s="31">
        <v>12</v>
      </c>
      <c r="W16" s="31"/>
      <c r="X16" s="37"/>
      <c r="Y16" s="37"/>
      <c r="Z16" s="31">
        <v>12</v>
      </c>
      <c r="AA16" s="31"/>
      <c r="AB16" s="38"/>
      <c r="AC16" s="38"/>
      <c r="AD16" s="31"/>
      <c r="AE16" s="31"/>
      <c r="AF16" s="20">
        <f t="shared" si="0"/>
        <v>0</v>
      </c>
      <c r="AG16" s="20">
        <f t="shared" si="1"/>
        <v>103</v>
      </c>
      <c r="AH16" s="31"/>
    </row>
    <row r="17" spans="1:34" x14ac:dyDescent="0.25">
      <c r="A17" s="29"/>
      <c r="B17" s="30">
        <v>44021</v>
      </c>
      <c r="C17" s="31" t="s">
        <v>62</v>
      </c>
      <c r="D17" s="32"/>
      <c r="E17" s="32"/>
      <c r="F17" s="31"/>
      <c r="G17" s="31">
        <v>12</v>
      </c>
      <c r="H17" s="33"/>
      <c r="I17" s="33"/>
      <c r="J17" s="31"/>
      <c r="K17" s="31">
        <v>12</v>
      </c>
      <c r="L17" s="34"/>
      <c r="M17" s="34"/>
      <c r="N17" s="31"/>
      <c r="O17" s="31">
        <v>12</v>
      </c>
      <c r="P17" s="35"/>
      <c r="Q17" s="35"/>
      <c r="R17" s="31"/>
      <c r="S17" s="31">
        <v>12</v>
      </c>
      <c r="T17" s="36"/>
      <c r="U17" s="36"/>
      <c r="V17" s="31"/>
      <c r="W17" s="31">
        <v>12</v>
      </c>
      <c r="X17" s="37"/>
      <c r="Y17" s="37"/>
      <c r="Z17" s="31"/>
      <c r="AA17" s="31">
        <v>12</v>
      </c>
      <c r="AB17" s="38"/>
      <c r="AC17" s="38"/>
      <c r="AD17" s="31"/>
      <c r="AE17" s="31"/>
      <c r="AF17" s="20">
        <f t="shared" si="0"/>
        <v>72</v>
      </c>
      <c r="AG17" s="20">
        <f t="shared" si="1"/>
        <v>0</v>
      </c>
      <c r="AH17" s="31"/>
    </row>
    <row r="18" spans="1:34" x14ac:dyDescent="0.25">
      <c r="A18" s="29"/>
      <c r="B18" s="30">
        <v>44021</v>
      </c>
      <c r="C18" s="31" t="s">
        <v>63</v>
      </c>
      <c r="D18" s="32"/>
      <c r="E18" s="32">
        <v>31</v>
      </c>
      <c r="F18" s="31"/>
      <c r="G18" s="31"/>
      <c r="H18" s="33"/>
      <c r="I18" s="33"/>
      <c r="J18" s="31"/>
      <c r="K18" s="31"/>
      <c r="L18" s="34"/>
      <c r="M18" s="34"/>
      <c r="N18" s="31"/>
      <c r="O18" s="31"/>
      <c r="P18" s="35"/>
      <c r="Q18" s="35"/>
      <c r="R18" s="31"/>
      <c r="S18" s="31"/>
      <c r="T18" s="36"/>
      <c r="U18" s="36"/>
      <c r="V18" s="31"/>
      <c r="W18" s="31"/>
      <c r="X18" s="37"/>
      <c r="Y18" s="37"/>
      <c r="Z18" s="31"/>
      <c r="AA18" s="31"/>
      <c r="AB18" s="38"/>
      <c r="AC18" s="38"/>
      <c r="AD18" s="31"/>
      <c r="AE18" s="31"/>
      <c r="AF18" s="20">
        <f t="shared" si="0"/>
        <v>31</v>
      </c>
      <c r="AG18" s="20">
        <f t="shared" si="1"/>
        <v>0</v>
      </c>
      <c r="AH18" s="31"/>
    </row>
    <row r="19" spans="1:34" x14ac:dyDescent="0.25">
      <c r="A19" s="29"/>
      <c r="B19" s="30">
        <v>44026</v>
      </c>
      <c r="C19" s="31" t="s">
        <v>64</v>
      </c>
      <c r="D19" s="32"/>
      <c r="E19" s="32"/>
      <c r="F19" s="31"/>
      <c r="G19" s="31"/>
      <c r="H19" s="33"/>
      <c r="I19" s="33"/>
      <c r="J19" s="31">
        <v>12</v>
      </c>
      <c r="K19" s="31"/>
      <c r="L19" s="34"/>
      <c r="M19" s="34"/>
      <c r="N19" s="31"/>
      <c r="O19" s="31"/>
      <c r="P19" s="35"/>
      <c r="Q19" s="35"/>
      <c r="R19" s="31">
        <v>12</v>
      </c>
      <c r="S19" s="31"/>
      <c r="T19" s="36"/>
      <c r="U19" s="36"/>
      <c r="V19" s="31"/>
      <c r="W19" s="31"/>
      <c r="X19" s="37">
        <v>12</v>
      </c>
      <c r="Y19" s="37"/>
      <c r="Z19" s="31"/>
      <c r="AA19" s="31"/>
      <c r="AB19" s="38"/>
      <c r="AC19" s="38"/>
      <c r="AD19" s="31"/>
      <c r="AE19" s="31"/>
      <c r="AF19" s="20">
        <f t="shared" si="0"/>
        <v>0</v>
      </c>
      <c r="AG19" s="20">
        <f t="shared" si="1"/>
        <v>36</v>
      </c>
      <c r="AH19" s="31"/>
    </row>
    <row r="20" spans="1:34" x14ac:dyDescent="0.25">
      <c r="A20" s="29"/>
      <c r="B20" s="30">
        <v>44026</v>
      </c>
      <c r="C20" s="31" t="s">
        <v>65</v>
      </c>
      <c r="D20" s="32"/>
      <c r="E20" s="32"/>
      <c r="F20" s="31"/>
      <c r="G20" s="31"/>
      <c r="H20" s="33"/>
      <c r="I20" s="33"/>
      <c r="J20" s="31"/>
      <c r="K20" s="31"/>
      <c r="L20" s="34"/>
      <c r="M20" s="34"/>
      <c r="N20" s="31"/>
      <c r="O20" s="31"/>
      <c r="P20" s="35"/>
      <c r="Q20" s="35"/>
      <c r="R20" s="31"/>
      <c r="S20" s="31">
        <v>12</v>
      </c>
      <c r="T20" s="36"/>
      <c r="U20" s="36"/>
      <c r="V20" s="31"/>
      <c r="W20" s="31"/>
      <c r="X20" s="37"/>
      <c r="Y20" s="37"/>
      <c r="Z20" s="31"/>
      <c r="AA20" s="31">
        <v>12</v>
      </c>
      <c r="AB20" s="38"/>
      <c r="AC20" s="38"/>
      <c r="AD20" s="31"/>
      <c r="AE20" s="31"/>
      <c r="AF20" s="20">
        <f t="shared" si="0"/>
        <v>24</v>
      </c>
      <c r="AG20" s="20">
        <f t="shared" si="1"/>
        <v>0</v>
      </c>
      <c r="AH20" s="31"/>
    </row>
    <row r="21" spans="1:34" x14ac:dyDescent="0.25">
      <c r="A21" s="29"/>
      <c r="B21" s="30"/>
      <c r="C21" s="31"/>
      <c r="D21" s="32"/>
      <c r="E21" s="32"/>
      <c r="F21" s="31"/>
      <c r="G21" s="31"/>
      <c r="H21" s="33"/>
      <c r="I21" s="33"/>
      <c r="J21" s="31"/>
      <c r="K21" s="31"/>
      <c r="L21" s="34"/>
      <c r="M21" s="34"/>
      <c r="N21" s="31"/>
      <c r="O21" s="31"/>
      <c r="P21" s="35"/>
      <c r="Q21" s="35"/>
      <c r="R21" s="31"/>
      <c r="S21" s="31"/>
      <c r="T21" s="36"/>
      <c r="U21" s="36"/>
      <c r="V21" s="31"/>
      <c r="W21" s="31"/>
      <c r="X21" s="37"/>
      <c r="Y21" s="37"/>
      <c r="Z21" s="31"/>
      <c r="AA21" s="31"/>
      <c r="AB21" s="38"/>
      <c r="AC21" s="38"/>
      <c r="AD21" s="31"/>
      <c r="AE21" s="31"/>
      <c r="AF21" s="20">
        <f t="shared" si="0"/>
        <v>0</v>
      </c>
      <c r="AG21" s="20">
        <f t="shared" si="1"/>
        <v>0</v>
      </c>
      <c r="AH21" s="31"/>
    </row>
    <row r="22" spans="1:34" x14ac:dyDescent="0.25">
      <c r="A22" s="29"/>
      <c r="B22" s="30"/>
      <c r="C22" s="31"/>
      <c r="D22" s="32"/>
      <c r="E22" s="32"/>
      <c r="F22" s="31"/>
      <c r="G22" s="31"/>
      <c r="H22" s="33"/>
      <c r="I22" s="33"/>
      <c r="J22" s="31"/>
      <c r="K22" s="31"/>
      <c r="L22" s="34"/>
      <c r="M22" s="34"/>
      <c r="N22" s="31"/>
      <c r="O22" s="31"/>
      <c r="P22" s="35"/>
      <c r="Q22" s="35"/>
      <c r="R22" s="31"/>
      <c r="S22" s="31"/>
      <c r="T22" s="36"/>
      <c r="U22" s="36"/>
      <c r="V22" s="31"/>
      <c r="W22" s="31"/>
      <c r="X22" s="37"/>
      <c r="Y22" s="37"/>
      <c r="Z22" s="31"/>
      <c r="AA22" s="31"/>
      <c r="AB22" s="38"/>
      <c r="AC22" s="38"/>
      <c r="AD22" s="31"/>
      <c r="AE22" s="31"/>
      <c r="AF22" s="20">
        <f t="shared" si="0"/>
        <v>0</v>
      </c>
      <c r="AG22" s="20">
        <f t="shared" si="1"/>
        <v>0</v>
      </c>
      <c r="AH22" s="31"/>
    </row>
    <row r="23" spans="1:34" x14ac:dyDescent="0.25">
      <c r="A23" s="29"/>
      <c r="B23" s="30"/>
      <c r="C23" s="31"/>
      <c r="D23" s="32"/>
      <c r="E23" s="32"/>
      <c r="F23" s="31"/>
      <c r="G23" s="31"/>
      <c r="H23" s="33"/>
      <c r="I23" s="33"/>
      <c r="J23" s="31"/>
      <c r="K23" s="31"/>
      <c r="L23" s="34"/>
      <c r="M23" s="34"/>
      <c r="N23" s="31"/>
      <c r="O23" s="31"/>
      <c r="P23" s="35"/>
      <c r="Q23" s="35"/>
      <c r="R23" s="31"/>
      <c r="S23" s="31"/>
      <c r="T23" s="36"/>
      <c r="U23" s="36"/>
      <c r="V23" s="31"/>
      <c r="W23" s="31"/>
      <c r="X23" s="37"/>
      <c r="Y23" s="37"/>
      <c r="Z23" s="31"/>
      <c r="AA23" s="31"/>
      <c r="AB23" s="38"/>
      <c r="AC23" s="38"/>
      <c r="AD23" s="31"/>
      <c r="AE23" s="31"/>
      <c r="AF23" s="20">
        <f t="shared" si="0"/>
        <v>0</v>
      </c>
      <c r="AG23" s="20">
        <f t="shared" si="1"/>
        <v>0</v>
      </c>
      <c r="AH23" s="31"/>
    </row>
    <row r="24" spans="1:34" x14ac:dyDescent="0.25">
      <c r="A24" s="29"/>
      <c r="B24" s="30"/>
      <c r="C24" s="31"/>
      <c r="D24" s="32"/>
      <c r="E24" s="32"/>
      <c r="F24" s="31"/>
      <c r="G24" s="31"/>
      <c r="H24" s="33"/>
      <c r="I24" s="33"/>
      <c r="J24" s="31"/>
      <c r="K24" s="31"/>
      <c r="L24" s="34"/>
      <c r="M24" s="34"/>
      <c r="N24" s="31"/>
      <c r="O24" s="31"/>
      <c r="P24" s="35"/>
      <c r="Q24" s="35"/>
      <c r="R24" s="31"/>
      <c r="S24" s="31"/>
      <c r="T24" s="36"/>
      <c r="U24" s="36"/>
      <c r="V24" s="31"/>
      <c r="W24" s="31"/>
      <c r="X24" s="37"/>
      <c r="Y24" s="37"/>
      <c r="Z24" s="31"/>
      <c r="AA24" s="31"/>
      <c r="AB24" s="38"/>
      <c r="AC24" s="38"/>
      <c r="AD24" s="31"/>
      <c r="AE24" s="31"/>
      <c r="AF24" s="20">
        <f t="shared" si="0"/>
        <v>0</v>
      </c>
      <c r="AG24" s="20">
        <f t="shared" si="1"/>
        <v>0</v>
      </c>
      <c r="AH24" s="31"/>
    </row>
    <row r="25" spans="1:34" x14ac:dyDescent="0.25">
      <c r="A25" s="29"/>
      <c r="B25" s="30"/>
      <c r="C25" s="31"/>
      <c r="D25" s="32"/>
      <c r="E25" s="32"/>
      <c r="F25" s="31"/>
      <c r="G25" s="31"/>
      <c r="H25" s="33"/>
      <c r="I25" s="33"/>
      <c r="J25" s="31"/>
      <c r="K25" s="31"/>
      <c r="L25" s="34"/>
      <c r="M25" s="34"/>
      <c r="N25" s="31"/>
      <c r="O25" s="31"/>
      <c r="P25" s="35"/>
      <c r="Q25" s="35"/>
      <c r="R25" s="31"/>
      <c r="S25" s="31"/>
      <c r="T25" s="36"/>
      <c r="U25" s="36"/>
      <c r="V25" s="31"/>
      <c r="W25" s="31"/>
      <c r="X25" s="37"/>
      <c r="Y25" s="37"/>
      <c r="Z25" s="31"/>
      <c r="AA25" s="31"/>
      <c r="AB25" s="38"/>
      <c r="AC25" s="38"/>
      <c r="AD25" s="31"/>
      <c r="AE25" s="31"/>
      <c r="AF25" s="20">
        <f t="shared" si="0"/>
        <v>0</v>
      </c>
      <c r="AG25" s="20">
        <f t="shared" si="1"/>
        <v>0</v>
      </c>
      <c r="AH25" s="31"/>
    </row>
    <row r="26" spans="1:34" x14ac:dyDescent="0.25">
      <c r="A26" s="29"/>
      <c r="B26" s="30"/>
      <c r="C26" s="31"/>
      <c r="D26" s="32"/>
      <c r="E26" s="32"/>
      <c r="F26" s="31"/>
      <c r="G26" s="31"/>
      <c r="H26" s="33"/>
      <c r="I26" s="33"/>
      <c r="J26" s="31"/>
      <c r="K26" s="31"/>
      <c r="L26" s="34"/>
      <c r="M26" s="34"/>
      <c r="N26" s="31"/>
      <c r="O26" s="31"/>
      <c r="P26" s="35"/>
      <c r="Q26" s="35"/>
      <c r="R26" s="31"/>
      <c r="S26" s="31"/>
      <c r="T26" s="36"/>
      <c r="U26" s="36"/>
      <c r="V26" s="31"/>
      <c r="W26" s="31"/>
      <c r="X26" s="37"/>
      <c r="Y26" s="37"/>
      <c r="Z26" s="31"/>
      <c r="AA26" s="31"/>
      <c r="AB26" s="38"/>
      <c r="AC26" s="38"/>
      <c r="AD26" s="31"/>
      <c r="AE26" s="31"/>
      <c r="AF26" s="20">
        <f t="shared" si="0"/>
        <v>0</v>
      </c>
      <c r="AG26" s="20">
        <f t="shared" si="1"/>
        <v>0</v>
      </c>
      <c r="AH26" s="31"/>
    </row>
    <row r="27" spans="1:34" x14ac:dyDescent="0.25">
      <c r="A27" s="29"/>
      <c r="B27" s="30"/>
      <c r="C27" s="31"/>
      <c r="D27" s="32"/>
      <c r="E27" s="32"/>
      <c r="F27" s="31"/>
      <c r="G27" s="31"/>
      <c r="H27" s="33"/>
      <c r="I27" s="33"/>
      <c r="J27" s="31"/>
      <c r="K27" s="31"/>
      <c r="L27" s="34"/>
      <c r="M27" s="34"/>
      <c r="N27" s="31"/>
      <c r="O27" s="31"/>
      <c r="P27" s="35"/>
      <c r="Q27" s="35"/>
      <c r="R27" s="31"/>
      <c r="S27" s="31"/>
      <c r="T27" s="36"/>
      <c r="U27" s="36"/>
      <c r="V27" s="31"/>
      <c r="W27" s="31"/>
      <c r="X27" s="37"/>
      <c r="Y27" s="37"/>
      <c r="Z27" s="31"/>
      <c r="AA27" s="31"/>
      <c r="AB27" s="38"/>
      <c r="AC27" s="38"/>
      <c r="AD27" s="31"/>
      <c r="AE27" s="31"/>
      <c r="AF27" s="20">
        <f t="shared" si="0"/>
        <v>0</v>
      </c>
      <c r="AG27" s="20">
        <f t="shared" si="1"/>
        <v>0</v>
      </c>
      <c r="AH27" s="31"/>
    </row>
    <row r="28" spans="1:34" x14ac:dyDescent="0.25">
      <c r="A28" s="29"/>
      <c r="B28" s="30"/>
      <c r="C28" s="31"/>
      <c r="D28" s="32"/>
      <c r="E28" s="32"/>
      <c r="F28" s="31"/>
      <c r="G28" s="31"/>
      <c r="H28" s="33"/>
      <c r="I28" s="33"/>
      <c r="J28" s="31"/>
      <c r="K28" s="31"/>
      <c r="L28" s="34"/>
      <c r="M28" s="34"/>
      <c r="N28" s="31"/>
      <c r="O28" s="31"/>
      <c r="P28" s="35"/>
      <c r="Q28" s="35"/>
      <c r="R28" s="31"/>
      <c r="S28" s="31"/>
      <c r="T28" s="36"/>
      <c r="U28" s="36"/>
      <c r="V28" s="31"/>
      <c r="W28" s="31"/>
      <c r="X28" s="37"/>
      <c r="Y28" s="37"/>
      <c r="Z28" s="31"/>
      <c r="AA28" s="31"/>
      <c r="AB28" s="38"/>
      <c r="AC28" s="38"/>
      <c r="AD28" s="31"/>
      <c r="AE28" s="31"/>
      <c r="AF28" s="20">
        <f t="shared" si="0"/>
        <v>0</v>
      </c>
      <c r="AG28" s="20">
        <f t="shared" si="1"/>
        <v>0</v>
      </c>
      <c r="AH28" s="31"/>
    </row>
    <row r="29" spans="1:34" x14ac:dyDescent="0.25">
      <c r="A29" s="29"/>
      <c r="B29" s="30"/>
      <c r="C29" s="31"/>
      <c r="D29" s="32"/>
      <c r="E29" s="32"/>
      <c r="F29" s="31"/>
      <c r="G29" s="31"/>
      <c r="H29" s="33"/>
      <c r="I29" s="33"/>
      <c r="J29" s="31"/>
      <c r="K29" s="31"/>
      <c r="L29" s="34"/>
      <c r="M29" s="34"/>
      <c r="N29" s="31"/>
      <c r="O29" s="31"/>
      <c r="P29" s="35"/>
      <c r="Q29" s="35"/>
      <c r="R29" s="31"/>
      <c r="S29" s="31"/>
      <c r="T29" s="36"/>
      <c r="U29" s="36"/>
      <c r="V29" s="31"/>
      <c r="W29" s="31"/>
      <c r="X29" s="37"/>
      <c r="Y29" s="37"/>
      <c r="Z29" s="31"/>
      <c r="AA29" s="31"/>
      <c r="AB29" s="38"/>
      <c r="AC29" s="38"/>
      <c r="AD29" s="31"/>
      <c r="AE29" s="31"/>
      <c r="AF29" s="20">
        <f t="shared" si="0"/>
        <v>0</v>
      </c>
      <c r="AG29" s="20">
        <f t="shared" si="1"/>
        <v>0</v>
      </c>
      <c r="AH29" s="31"/>
    </row>
    <row r="30" spans="1:34" x14ac:dyDescent="0.25">
      <c r="A30" s="29"/>
      <c r="B30" s="30"/>
      <c r="C30" s="31"/>
      <c r="D30" s="32"/>
      <c r="E30" s="32"/>
      <c r="F30" s="31"/>
      <c r="G30" s="31"/>
      <c r="H30" s="33"/>
      <c r="I30" s="33"/>
      <c r="J30" s="31"/>
      <c r="K30" s="31"/>
      <c r="L30" s="34"/>
      <c r="M30" s="34"/>
      <c r="N30" s="31"/>
      <c r="O30" s="31"/>
      <c r="P30" s="35"/>
      <c r="Q30" s="35"/>
      <c r="R30" s="31"/>
      <c r="S30" s="31"/>
      <c r="T30" s="36"/>
      <c r="U30" s="36"/>
      <c r="V30" s="31"/>
      <c r="W30" s="31"/>
      <c r="X30" s="37"/>
      <c r="Y30" s="37"/>
      <c r="Z30" s="31"/>
      <c r="AA30" s="31"/>
      <c r="AB30" s="38"/>
      <c r="AC30" s="38"/>
      <c r="AD30" s="31"/>
      <c r="AE30" s="31"/>
      <c r="AF30" s="20">
        <f t="shared" si="0"/>
        <v>0</v>
      </c>
      <c r="AG30" s="20">
        <f t="shared" si="1"/>
        <v>0</v>
      </c>
      <c r="AH30" s="31"/>
    </row>
    <row r="31" spans="1:34" x14ac:dyDescent="0.25">
      <c r="A31" s="29"/>
      <c r="B31" s="30"/>
      <c r="C31" s="31"/>
      <c r="D31" s="32"/>
      <c r="E31" s="32"/>
      <c r="F31" s="31"/>
      <c r="G31" s="31"/>
      <c r="H31" s="33"/>
      <c r="I31" s="33"/>
      <c r="J31" s="31"/>
      <c r="K31" s="31"/>
      <c r="L31" s="34"/>
      <c r="M31" s="34"/>
      <c r="N31" s="31"/>
      <c r="O31" s="31"/>
      <c r="P31" s="35"/>
      <c r="Q31" s="35"/>
      <c r="R31" s="31"/>
      <c r="S31" s="31"/>
      <c r="T31" s="36"/>
      <c r="U31" s="36"/>
      <c r="V31" s="31"/>
      <c r="W31" s="31"/>
      <c r="X31" s="37"/>
      <c r="Y31" s="37"/>
      <c r="Z31" s="31"/>
      <c r="AA31" s="31"/>
      <c r="AB31" s="38"/>
      <c r="AC31" s="38"/>
      <c r="AD31" s="31"/>
      <c r="AE31" s="31"/>
      <c r="AF31" s="20">
        <f t="shared" si="0"/>
        <v>0</v>
      </c>
      <c r="AG31" s="20">
        <f t="shared" si="1"/>
        <v>0</v>
      </c>
      <c r="AH31" s="31"/>
    </row>
    <row r="32" spans="1:34" x14ac:dyDescent="0.25">
      <c r="A32" s="29"/>
      <c r="B32" s="30"/>
      <c r="C32" s="31"/>
      <c r="D32" s="32"/>
      <c r="E32" s="32"/>
      <c r="F32" s="31"/>
      <c r="G32" s="31"/>
      <c r="H32" s="33"/>
      <c r="I32" s="33"/>
      <c r="J32" s="31"/>
      <c r="K32" s="31"/>
      <c r="L32" s="34"/>
      <c r="M32" s="34"/>
      <c r="N32" s="31"/>
      <c r="O32" s="31"/>
      <c r="P32" s="35"/>
      <c r="Q32" s="35"/>
      <c r="R32" s="31"/>
      <c r="S32" s="31"/>
      <c r="T32" s="36"/>
      <c r="U32" s="36"/>
      <c r="V32" s="31"/>
      <c r="W32" s="31"/>
      <c r="X32" s="37"/>
      <c r="Y32" s="37"/>
      <c r="Z32" s="31"/>
      <c r="AA32" s="31"/>
      <c r="AB32" s="38"/>
      <c r="AC32" s="38"/>
      <c r="AD32" s="31"/>
      <c r="AE32" s="31"/>
      <c r="AF32" s="20">
        <f t="shared" si="0"/>
        <v>0</v>
      </c>
      <c r="AG32" s="20">
        <f t="shared" si="1"/>
        <v>0</v>
      </c>
      <c r="AH32" s="31"/>
    </row>
    <row r="33" spans="1:34" x14ac:dyDescent="0.25">
      <c r="A33" s="39"/>
      <c r="B33" s="40"/>
      <c r="C33" s="41" t="s">
        <v>29</v>
      </c>
      <c r="D33" s="57">
        <f>SUM(D9:D32)-SUM(E9:E32)</f>
        <v>0</v>
      </c>
      <c r="E33" s="57"/>
      <c r="F33" s="86">
        <f>SUM(F9:F32)-SUM(G9:G32)</f>
        <v>348</v>
      </c>
      <c r="G33" s="86"/>
      <c r="H33" s="94">
        <f>SUM(H9:H32)-SUM(I9:I32)</f>
        <v>0</v>
      </c>
      <c r="I33" s="94"/>
      <c r="J33" s="86">
        <f>SUM(J9:J32)-SUM(K9:K32)</f>
        <v>12</v>
      </c>
      <c r="K33" s="86"/>
      <c r="L33" s="95">
        <f>SUM(L9:L32)-SUM(M9:M32)</f>
        <v>0</v>
      </c>
      <c r="M33" s="95"/>
      <c r="N33" s="86">
        <f>SUM(N9:N32)-SUM(O9:O32)</f>
        <v>0</v>
      </c>
      <c r="O33" s="86"/>
      <c r="P33" s="91">
        <f>SUM(P9:P32)-SUM(Q9:Q32)</f>
        <v>0</v>
      </c>
      <c r="Q33" s="91"/>
      <c r="R33" s="86">
        <f>SUM(R9:R32)-SUM(S9:S32)</f>
        <v>36</v>
      </c>
      <c r="S33" s="86"/>
      <c r="T33" s="92">
        <f>SUM(T9:T32)-SUM(U9:U32)</f>
        <v>0</v>
      </c>
      <c r="U33" s="92"/>
      <c r="V33" s="86">
        <f>SUM(V9:V32)-SUM(W9:W32)</f>
        <v>24</v>
      </c>
      <c r="W33" s="86"/>
      <c r="X33" s="93">
        <f>SUM(X9:X32)-SUM(Y9:Y32)</f>
        <v>48</v>
      </c>
      <c r="Y33" s="93"/>
      <c r="Z33" s="86">
        <f>SUM(Z9:Z32)-SUM(AA9:AA32)</f>
        <v>48</v>
      </c>
      <c r="AA33" s="86"/>
      <c r="AB33" s="89">
        <f>SUM(AB9:AB32)-SUM(AC9:AC32)</f>
        <v>0</v>
      </c>
      <c r="AC33" s="89"/>
      <c r="AD33" s="86">
        <f>SUM(AD9:AD32)-SUM(AE9:AE32)</f>
        <v>127</v>
      </c>
      <c r="AE33" s="86"/>
      <c r="AF33" s="20">
        <f t="shared" si="0"/>
        <v>0</v>
      </c>
      <c r="AG33" s="20">
        <f>D33+F33+H33+J33+L33+N33+P33+R33+T33+V33+X33+Z33+AB33+AD33</f>
        <v>643</v>
      </c>
      <c r="AH33" s="42"/>
    </row>
    <row r="34" spans="1:34" x14ac:dyDescent="0.25">
      <c r="A34" s="39"/>
      <c r="B34" s="40"/>
      <c r="C34" s="41" t="s">
        <v>30</v>
      </c>
      <c r="D34" s="63">
        <f>D33/24</f>
        <v>0</v>
      </c>
      <c r="E34" s="63"/>
      <c r="F34" s="64">
        <f>F33/12</f>
        <v>29</v>
      </c>
      <c r="G34" s="64"/>
      <c r="H34" s="65">
        <f>H33/24</f>
        <v>0</v>
      </c>
      <c r="I34" s="65"/>
      <c r="J34" s="90">
        <f>J33/12</f>
        <v>1</v>
      </c>
      <c r="K34" s="90"/>
      <c r="L34" s="66">
        <f>L33/24</f>
        <v>0</v>
      </c>
      <c r="M34" s="66"/>
      <c r="N34" s="64">
        <f>N33/12</f>
        <v>0</v>
      </c>
      <c r="O34" s="64"/>
      <c r="P34" s="87">
        <f>P33/24</f>
        <v>0</v>
      </c>
      <c r="Q34" s="87"/>
      <c r="R34" s="64">
        <f>R33/12</f>
        <v>3</v>
      </c>
      <c r="S34" s="64"/>
      <c r="T34" s="88">
        <f>T33/24</f>
        <v>0</v>
      </c>
      <c r="U34" s="88"/>
      <c r="V34" s="64">
        <f>V33/12</f>
        <v>2</v>
      </c>
      <c r="W34" s="64"/>
      <c r="X34" s="84">
        <f>X33/12</f>
        <v>4</v>
      </c>
      <c r="Y34" s="84"/>
      <c r="Z34" s="64">
        <f>Z33/12</f>
        <v>4</v>
      </c>
      <c r="AA34" s="64"/>
      <c r="AB34" s="85">
        <f>AB33/24</f>
        <v>0</v>
      </c>
      <c r="AC34" s="85"/>
      <c r="AD34" s="86"/>
      <c r="AE34" s="86"/>
      <c r="AF34" s="20"/>
      <c r="AG34" s="20"/>
      <c r="AH34" s="42"/>
    </row>
    <row r="35" spans="1:34" s="41" customFormat="1" x14ac:dyDescent="0.25">
      <c r="A35" s="58" t="s">
        <v>27</v>
      </c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60"/>
      <c r="AF35" s="43">
        <f>SUM(AF9:AF32)</f>
        <v>267</v>
      </c>
      <c r="AG35" s="43">
        <f>SUM(AG9:AG32)</f>
        <v>910</v>
      </c>
      <c r="AH35" s="44"/>
    </row>
    <row r="36" spans="1:34" x14ac:dyDescent="0.25">
      <c r="A36" s="58" t="s">
        <v>28</v>
      </c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60"/>
      <c r="AF36" s="61">
        <f>AG35-AF35</f>
        <v>643</v>
      </c>
      <c r="AG36" s="62"/>
      <c r="AH36" s="44"/>
    </row>
    <row r="37" spans="1:34" x14ac:dyDescent="0.25">
      <c r="K37" s="6">
        <v>0</v>
      </c>
    </row>
    <row r="41" spans="1:34" x14ac:dyDescent="0.25">
      <c r="X41" s="6" t="s">
        <v>41</v>
      </c>
    </row>
  </sheetData>
  <mergeCells count="57"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D33:E33"/>
    <mergeCell ref="F33:G33"/>
    <mergeCell ref="H33:I33"/>
    <mergeCell ref="J33:K33"/>
    <mergeCell ref="L33:M33"/>
    <mergeCell ref="N33:O33"/>
    <mergeCell ref="P7:Q7"/>
    <mergeCell ref="R7:S7"/>
    <mergeCell ref="T7:U7"/>
    <mergeCell ref="V7:W7"/>
    <mergeCell ref="X7:Y7"/>
    <mergeCell ref="Z7:AA7"/>
    <mergeCell ref="AB33:AC33"/>
    <mergeCell ref="AD33:AE33"/>
    <mergeCell ref="D34:E34"/>
    <mergeCell ref="F34:G34"/>
    <mergeCell ref="H34:I34"/>
    <mergeCell ref="J34:K34"/>
    <mergeCell ref="L34:M34"/>
    <mergeCell ref="N34:O34"/>
    <mergeCell ref="P34:Q34"/>
    <mergeCell ref="R34:S34"/>
    <mergeCell ref="P33:Q33"/>
    <mergeCell ref="R33:S33"/>
    <mergeCell ref="T33:U33"/>
    <mergeCell ref="V33:W33"/>
    <mergeCell ref="X33:Y33"/>
    <mergeCell ref="Z33:AA33"/>
    <mergeCell ref="A35:AE35"/>
    <mergeCell ref="A36:AE36"/>
    <mergeCell ref="AF36:AG36"/>
    <mergeCell ref="T34:U34"/>
    <mergeCell ref="V34:W34"/>
    <mergeCell ref="X34:Y34"/>
    <mergeCell ref="Z34:AA34"/>
    <mergeCell ref="AB34:AC34"/>
    <mergeCell ref="AD34:AE34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T6</vt:lpstr>
      <vt:lpstr>T7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2020-07-14T09:22:12Z</dcterms:modified>
</cp:coreProperties>
</file>