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hập hàng" sheetId="1" r:id="rId1"/>
    <sheet name="Ghi chú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45" i="1" l="1"/>
  <c r="F48" i="1" s="1"/>
  <c r="M23" i="1" l="1"/>
  <c r="O12" i="1"/>
  <c r="O13" i="1"/>
  <c r="O14" i="1"/>
  <c r="O15" i="1"/>
  <c r="O16" i="1"/>
  <c r="O17" i="1"/>
  <c r="O18" i="1"/>
  <c r="O19" i="1"/>
  <c r="O20" i="1"/>
  <c r="O21" i="1"/>
  <c r="O22" i="1"/>
  <c r="O10" i="1"/>
  <c r="O11" i="1"/>
  <c r="O9" i="1"/>
  <c r="O23" i="1" l="1"/>
  <c r="I28" i="1" l="1"/>
  <c r="I27" i="1"/>
  <c r="I26" i="1"/>
  <c r="I25" i="1"/>
  <c r="I24" i="1"/>
  <c r="I23" i="1"/>
  <c r="I22" i="1" l="1"/>
  <c r="I21" i="1"/>
  <c r="I20" i="1"/>
  <c r="I19" i="1"/>
  <c r="I18" i="1"/>
  <c r="I17" i="1"/>
  <c r="I16" i="1"/>
  <c r="I8" i="1"/>
  <c r="I9" i="1"/>
  <c r="I10" i="1"/>
  <c r="I11" i="1"/>
  <c r="I12" i="1"/>
  <c r="I13" i="1"/>
  <c r="I14" i="1"/>
  <c r="I15" i="1"/>
  <c r="I7" i="1"/>
  <c r="I29" i="1" l="1"/>
</calcChain>
</file>

<file path=xl/sharedStrings.xml><?xml version="1.0" encoding="utf-8"?>
<sst xmlns="http://schemas.openxmlformats.org/spreadsheetml/2006/main" count="99" uniqueCount="63">
  <si>
    <t>CÔNG TY CỔ PHẦN ĐT &amp; PT NANO MILK</t>
  </si>
  <si>
    <t xml:space="preserve"> Số:………./PKD. MST: 0108806878</t>
  </si>
  <si>
    <t>Ngày</t>
  </si>
  <si>
    <t>Người bán</t>
  </si>
  <si>
    <t>Địa chỉ</t>
  </si>
  <si>
    <t>Mã sản phẩm</t>
  </si>
  <si>
    <t>Số lượng (hộp)</t>
  </si>
  <si>
    <t>Đơn giá (VNĐ)</t>
  </si>
  <si>
    <t>Thành tiền (VNĐ)</t>
  </si>
  <si>
    <t>GCX90</t>
  </si>
  <si>
    <t>2CX90</t>
  </si>
  <si>
    <t>3CX90</t>
  </si>
  <si>
    <t>TĐ90</t>
  </si>
  <si>
    <t>GC90</t>
  </si>
  <si>
    <t>BCX90</t>
  </si>
  <si>
    <t>SN45</t>
  </si>
  <si>
    <t>1CX90</t>
  </si>
  <si>
    <t>BẢNG TỔNG HỢP 3S NHẬP HÀNG</t>
  </si>
  <si>
    <t>Số HĐ</t>
  </si>
  <si>
    <t>A Sơn</t>
  </si>
  <si>
    <t>ĐL 3S</t>
  </si>
  <si>
    <t>Tử Du</t>
  </si>
  <si>
    <t>1CX45</t>
  </si>
  <si>
    <t>Như vậy:</t>
  </si>
  <si>
    <t>Số hàng đã chuyển cho đại lý</t>
  </si>
  <si>
    <t>Công ty cần chuyển cho đại lý số hàng</t>
  </si>
  <si>
    <t>Tình trạng thanh toán</t>
  </si>
  <si>
    <t>Cần phải thanh toán</t>
  </si>
  <si>
    <t>Còn nợ công ty</t>
  </si>
  <si>
    <t>Đại lý kí HĐ 300 triệu</t>
  </si>
  <si>
    <t>Là đại Lý Anh Sơn liên kết</t>
  </si>
  <si>
    <t>Anh sơn hưởng 50 %</t>
  </si>
  <si>
    <t>Đại lý 38 %</t>
  </si>
  <si>
    <t>Hình thức thanh toán, thanh toán trước 200 triệu còn 100 triệu còn lại công nợ chia thành 2 kỳ, 3 tháng đầu 50tr 3 tháng sau trả nốt 50tr</t>
  </si>
  <si>
    <t xml:space="preserve"> </t>
  </si>
  <si>
    <t>Khai trương</t>
  </si>
  <si>
    <t>Tên mặt hàng</t>
  </si>
  <si>
    <t>ĐVT</t>
  </si>
  <si>
    <t>Số lượng</t>
  </si>
  <si>
    <t>Đơn giá</t>
  </si>
  <si>
    <t>Thành tiền</t>
  </si>
  <si>
    <t>Sữa (New) One-Care (Xương khớp 900g)</t>
  </si>
  <si>
    <t>Lon</t>
  </si>
  <si>
    <t>Sữa (New) One-Kid Phát triển chiều cao trí não 900g)</t>
  </si>
  <si>
    <t>Sữa (New) One-Plus (900g)</t>
  </si>
  <si>
    <t>Sữa Enter Weight 900g (&gt;1 tuổi)</t>
  </si>
  <si>
    <t xml:space="preserve">Sữa Enter Gold 900g </t>
  </si>
  <si>
    <t>Sữa Onelac - IQ kid gold (900g)</t>
  </si>
  <si>
    <t>Sữa SP grow IQ 900g</t>
  </si>
  <si>
    <t>Sữa SP Sure gold 900g</t>
  </si>
  <si>
    <t>Sữa SP Nutriplus 900g</t>
  </si>
  <si>
    <t>Sữa enter Grow IQ 900g (&gt;1 tuổi)</t>
  </si>
  <si>
    <t>Sữa insurell Tim mạch 900g</t>
  </si>
  <si>
    <t>Sữa Onelac - Baby pedia gold (900g)</t>
  </si>
  <si>
    <t>Tổng cộng</t>
  </si>
  <si>
    <t>Sữa ngoài</t>
  </si>
  <si>
    <t>STT</t>
  </si>
  <si>
    <t>KH</t>
  </si>
  <si>
    <t>Thông tin KH</t>
  </si>
  <si>
    <t>Thông tin SP</t>
  </si>
  <si>
    <t>Hàng Nanomilk</t>
  </si>
  <si>
    <t>Hàng sữa khác</t>
  </si>
  <si>
    <t>Số Hàng Nanomilk nhập (300.000.000-30.240.000)+(300.000.000-30.240.000)*38%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</si>
</sst>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/>
    <xf numFmtId="164" fontId="3" fillId="0" borderId="2" xfId="1" applyNumberFormat="1" applyFont="1" applyBorder="1"/>
    <xf numFmtId="164" fontId="3" fillId="0" borderId="0" xfId="1" applyNumberFormat="1" applyFont="1"/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/>
    <xf numFmtId="164" fontId="3" fillId="0" borderId="3" xfId="1" applyNumberFormat="1" applyFont="1" applyBorder="1"/>
    <xf numFmtId="0" fontId="3" fillId="0" borderId="18" xfId="0" applyFont="1" applyBorder="1"/>
    <xf numFmtId="0" fontId="6" fillId="0" borderId="18" xfId="0" applyFont="1" applyBorder="1"/>
    <xf numFmtId="165" fontId="6" fillId="0" borderId="18" xfId="1" applyNumberFormat="1" applyFont="1" applyBorder="1"/>
    <xf numFmtId="0" fontId="6" fillId="0" borderId="3" xfId="0" applyFont="1" applyBorder="1"/>
    <xf numFmtId="165" fontId="6" fillId="0" borderId="3" xfId="1" applyNumberFormat="1" applyFont="1" applyBorder="1"/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/>
    <xf numFmtId="164" fontId="3" fillId="0" borderId="4" xfId="1" applyNumberFormat="1" applyFont="1" applyBorder="1"/>
    <xf numFmtId="0" fontId="3" fillId="0" borderId="17" xfId="0" applyFont="1" applyBorder="1"/>
    <xf numFmtId="0" fontId="6" fillId="0" borderId="17" xfId="0" applyFont="1" applyBorder="1"/>
    <xf numFmtId="165" fontId="6" fillId="0" borderId="17" xfId="1" applyNumberFormat="1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5" fontId="2" fillId="0" borderId="1" xfId="1" applyNumberFormat="1" applyFont="1" applyBorder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164" fontId="2" fillId="0" borderId="1" xfId="1" applyNumberFormat="1" applyFont="1" applyBorder="1"/>
    <xf numFmtId="0" fontId="2" fillId="0" borderId="0" xfId="0" applyFont="1" applyBorder="1" applyAlignment="1"/>
    <xf numFmtId="164" fontId="2" fillId="0" borderId="0" xfId="1" applyNumberFormat="1" applyFont="1" applyBorder="1"/>
    <xf numFmtId="14" fontId="3" fillId="0" borderId="0" xfId="0" applyNumberFormat="1" applyFont="1"/>
    <xf numFmtId="14" fontId="2" fillId="0" borderId="11" xfId="0" applyNumberFormat="1" applyFont="1" applyBorder="1" applyAlignment="1">
      <alignment horizontal="left"/>
    </xf>
    <xf numFmtId="14" fontId="2" fillId="0" borderId="12" xfId="0" applyNumberFormat="1" applyFont="1" applyBorder="1" applyAlignment="1">
      <alignment horizontal="left"/>
    </xf>
    <xf numFmtId="14" fontId="2" fillId="0" borderId="13" xfId="0" applyNumberFormat="1" applyFont="1" applyBorder="1" applyAlignment="1">
      <alignment horizontal="left"/>
    </xf>
    <xf numFmtId="14" fontId="2" fillId="0" borderId="8" xfId="0" applyNumberFormat="1" applyFont="1" applyBorder="1" applyAlignment="1">
      <alignment horizontal="left"/>
    </xf>
    <xf numFmtId="14" fontId="2" fillId="0" borderId="9" xfId="0" applyNumberFormat="1" applyFont="1" applyBorder="1" applyAlignment="1">
      <alignment horizontal="left"/>
    </xf>
    <xf numFmtId="14" fontId="2" fillId="0" borderId="10" xfId="0" applyNumberFormat="1" applyFont="1" applyBorder="1" applyAlignment="1">
      <alignment horizontal="left"/>
    </xf>
    <xf numFmtId="14" fontId="7" fillId="3" borderId="14" xfId="0" applyNumberFormat="1" applyFont="1" applyFill="1" applyBorder="1" applyAlignment="1">
      <alignment horizontal="left"/>
    </xf>
    <xf numFmtId="14" fontId="7" fillId="3" borderId="15" xfId="0" applyNumberFormat="1" applyFont="1" applyFill="1" applyBorder="1" applyAlignment="1">
      <alignment horizontal="left"/>
    </xf>
    <xf numFmtId="14" fontId="7" fillId="3" borderId="16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wrapText="1"/>
    </xf>
    <xf numFmtId="165" fontId="2" fillId="0" borderId="1" xfId="1" applyNumberFormat="1" applyFont="1" applyBorder="1" applyAlignment="1">
      <alignment horizontal="center" wrapText="1"/>
    </xf>
    <xf numFmtId="165" fontId="2" fillId="0" borderId="1" xfId="1" applyNumberFormat="1" applyFont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0" fontId="6" fillId="0" borderId="18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zoomScale="70" zoomScaleNormal="70" workbookViewId="0">
      <selection activeCell="K5" sqref="K5:O6"/>
    </sheetView>
  </sheetViews>
  <sheetFormatPr defaultRowHeight="15" x14ac:dyDescent="0.25"/>
  <cols>
    <col min="1" max="1" width="4.42578125" style="4" customWidth="1"/>
    <col min="2" max="2" width="10.5703125" style="60" customWidth="1"/>
    <col min="3" max="3" width="6.42578125" style="4" customWidth="1"/>
    <col min="4" max="4" width="5.7109375" style="4" customWidth="1"/>
    <col min="5" max="5" width="6.28515625" style="4" customWidth="1"/>
    <col min="6" max="6" width="7" style="4" customWidth="1"/>
    <col min="7" max="7" width="4.140625" style="4" customWidth="1"/>
    <col min="8" max="8" width="10.42578125" style="4" customWidth="1"/>
    <col min="9" max="9" width="13.42578125" style="33" customWidth="1"/>
    <col min="10" max="10" width="3.28515625" style="4" customWidth="1"/>
    <col min="11" max="11" width="33.28515625" style="4" customWidth="1"/>
    <col min="12" max="12" width="4.28515625" style="4" customWidth="1"/>
    <col min="13" max="13" width="3.85546875" style="4" customWidth="1"/>
    <col min="14" max="14" width="8.5703125" style="4" customWidth="1"/>
    <col min="15" max="15" width="12.28515625" style="4" customWidth="1"/>
    <col min="16" max="16" width="17.28515625" style="4" bestFit="1" customWidth="1"/>
    <col min="17" max="16384" width="9.140625" style="4"/>
  </cols>
  <sheetData>
    <row r="1" spans="1:15" x14ac:dyDescent="0.25">
      <c r="A1" s="1" t="s">
        <v>0</v>
      </c>
      <c r="B1" s="2"/>
      <c r="C1" s="3"/>
      <c r="D1" s="3"/>
      <c r="E1" s="3"/>
      <c r="H1" s="5"/>
      <c r="I1" s="6"/>
    </row>
    <row r="2" spans="1:15" x14ac:dyDescent="0.25">
      <c r="A2" s="7" t="s">
        <v>1</v>
      </c>
      <c r="B2" s="8"/>
      <c r="C2" s="9"/>
      <c r="D2" s="9"/>
      <c r="E2" s="9"/>
      <c r="H2" s="10"/>
      <c r="I2" s="11"/>
    </row>
    <row r="3" spans="1:15" x14ac:dyDescent="0.25">
      <c r="A3" s="12" t="s">
        <v>17</v>
      </c>
      <c r="B3" s="12"/>
      <c r="C3" s="12"/>
      <c r="D3" s="12"/>
      <c r="E3" s="12"/>
      <c r="F3" s="12"/>
      <c r="G3" s="12"/>
      <c r="H3" s="12"/>
      <c r="I3" s="12"/>
    </row>
    <row r="4" spans="1:15" x14ac:dyDescent="0.25">
      <c r="A4" s="13"/>
      <c r="B4" s="13"/>
      <c r="C4" s="13"/>
      <c r="D4" s="13"/>
      <c r="E4" s="13"/>
      <c r="F4" s="13"/>
      <c r="G4" s="13"/>
      <c r="H4" s="13"/>
      <c r="I4" s="13"/>
    </row>
    <row r="5" spans="1:15" s="22" customFormat="1" ht="27.75" customHeight="1" x14ac:dyDescent="0.25">
      <c r="A5" s="14" t="s">
        <v>18</v>
      </c>
      <c r="B5" s="15" t="s">
        <v>2</v>
      </c>
      <c r="C5" s="14" t="s">
        <v>3</v>
      </c>
      <c r="D5" s="16" t="s">
        <v>58</v>
      </c>
      <c r="E5" s="17"/>
      <c r="F5" s="18" t="s">
        <v>59</v>
      </c>
      <c r="G5" s="19"/>
      <c r="H5" s="20"/>
      <c r="I5" s="21"/>
      <c r="J5" s="4"/>
      <c r="K5" s="83" t="s">
        <v>55</v>
      </c>
      <c r="L5" s="83"/>
      <c r="M5" s="83"/>
      <c r="N5" s="83"/>
      <c r="O5" s="83"/>
    </row>
    <row r="6" spans="1:15" s="22" customFormat="1" ht="58.5" customHeight="1" x14ac:dyDescent="0.25">
      <c r="A6" s="14"/>
      <c r="B6" s="15"/>
      <c r="C6" s="14"/>
      <c r="D6" s="24" t="s">
        <v>57</v>
      </c>
      <c r="E6" s="25" t="s">
        <v>4</v>
      </c>
      <c r="F6" s="25" t="s">
        <v>5</v>
      </c>
      <c r="G6" s="26" t="s">
        <v>6</v>
      </c>
      <c r="H6" s="27" t="s">
        <v>7</v>
      </c>
      <c r="I6" s="28" t="s">
        <v>8</v>
      </c>
      <c r="J6" s="4"/>
      <c r="K6" s="83"/>
      <c r="L6" s="83"/>
      <c r="M6" s="83"/>
      <c r="N6" s="83"/>
      <c r="O6" s="83"/>
    </row>
    <row r="7" spans="1:15" x14ac:dyDescent="0.25">
      <c r="A7" s="29">
        <v>641</v>
      </c>
      <c r="B7" s="30">
        <v>44055</v>
      </c>
      <c r="C7" s="29" t="s">
        <v>19</v>
      </c>
      <c r="D7" s="29" t="s">
        <v>20</v>
      </c>
      <c r="E7" s="29" t="s">
        <v>21</v>
      </c>
      <c r="F7" s="31" t="s">
        <v>22</v>
      </c>
      <c r="G7" s="31">
        <v>48</v>
      </c>
      <c r="H7" s="32">
        <v>225000</v>
      </c>
      <c r="I7" s="32">
        <f>G7*H7</f>
        <v>10800000</v>
      </c>
      <c r="J7" s="22"/>
      <c r="K7" s="22"/>
      <c r="L7" s="22"/>
      <c r="M7" s="22"/>
      <c r="N7" s="22"/>
      <c r="O7" s="22"/>
    </row>
    <row r="8" spans="1:15" x14ac:dyDescent="0.25">
      <c r="A8" s="34"/>
      <c r="B8" s="35"/>
      <c r="C8" s="34"/>
      <c r="D8" s="34"/>
      <c r="E8" s="34"/>
      <c r="F8" s="36" t="s">
        <v>16</v>
      </c>
      <c r="G8" s="36">
        <v>36</v>
      </c>
      <c r="H8" s="37">
        <v>455000</v>
      </c>
      <c r="I8" s="37">
        <f t="shared" ref="I8:I28" si="0">G8*H8</f>
        <v>16380000</v>
      </c>
      <c r="J8" s="21" t="s">
        <v>56</v>
      </c>
      <c r="K8" s="21" t="s">
        <v>36</v>
      </c>
      <c r="L8" s="21" t="s">
        <v>37</v>
      </c>
      <c r="M8" s="21" t="s">
        <v>38</v>
      </c>
      <c r="N8" s="21" t="s">
        <v>39</v>
      </c>
      <c r="O8" s="21" t="s">
        <v>40</v>
      </c>
    </row>
    <row r="9" spans="1:15" ht="30" x14ac:dyDescent="0.25">
      <c r="A9" s="34"/>
      <c r="B9" s="35"/>
      <c r="C9" s="34"/>
      <c r="D9" s="34"/>
      <c r="E9" s="34"/>
      <c r="F9" s="36" t="s">
        <v>10</v>
      </c>
      <c r="G9" s="36">
        <v>36</v>
      </c>
      <c r="H9" s="37">
        <v>465000</v>
      </c>
      <c r="I9" s="37">
        <f t="shared" si="0"/>
        <v>16740000</v>
      </c>
      <c r="J9" s="38">
        <v>1</v>
      </c>
      <c r="K9" s="79" t="s">
        <v>41</v>
      </c>
      <c r="L9" s="39" t="s">
        <v>42</v>
      </c>
      <c r="M9" s="39">
        <v>12</v>
      </c>
      <c r="N9" s="40">
        <v>180000</v>
      </c>
      <c r="O9" s="40">
        <f>M9*N9</f>
        <v>2160000</v>
      </c>
    </row>
    <row r="10" spans="1:15" ht="30" x14ac:dyDescent="0.25">
      <c r="A10" s="34"/>
      <c r="B10" s="35"/>
      <c r="C10" s="34"/>
      <c r="D10" s="34"/>
      <c r="E10" s="34"/>
      <c r="F10" s="36" t="s">
        <v>11</v>
      </c>
      <c r="G10" s="36">
        <v>24</v>
      </c>
      <c r="H10" s="37">
        <v>475000</v>
      </c>
      <c r="I10" s="37">
        <f t="shared" si="0"/>
        <v>11400000</v>
      </c>
      <c r="J10" s="36">
        <v>2</v>
      </c>
      <c r="K10" s="80" t="s">
        <v>43</v>
      </c>
      <c r="L10" s="41" t="s">
        <v>42</v>
      </c>
      <c r="M10" s="41">
        <v>12</v>
      </c>
      <c r="N10" s="42">
        <v>180000</v>
      </c>
      <c r="O10" s="42">
        <f t="shared" ref="O10:O22" si="1">M10*N10</f>
        <v>2160000</v>
      </c>
    </row>
    <row r="11" spans="1:15" x14ac:dyDescent="0.25">
      <c r="A11" s="34"/>
      <c r="B11" s="35"/>
      <c r="C11" s="34"/>
      <c r="D11" s="34"/>
      <c r="E11" s="34"/>
      <c r="F11" s="36" t="s">
        <v>9</v>
      </c>
      <c r="G11" s="36">
        <v>12</v>
      </c>
      <c r="H11" s="37">
        <v>485000</v>
      </c>
      <c r="I11" s="37">
        <f t="shared" si="0"/>
        <v>5820000</v>
      </c>
      <c r="J11" s="36">
        <v>3</v>
      </c>
      <c r="K11" s="80" t="s">
        <v>44</v>
      </c>
      <c r="L11" s="41" t="s">
        <v>42</v>
      </c>
      <c r="M11" s="41">
        <v>12</v>
      </c>
      <c r="N11" s="42">
        <v>180000</v>
      </c>
      <c r="O11" s="42">
        <f t="shared" si="1"/>
        <v>2160000</v>
      </c>
    </row>
    <row r="12" spans="1:15" x14ac:dyDescent="0.25">
      <c r="A12" s="34"/>
      <c r="B12" s="35"/>
      <c r="C12" s="34"/>
      <c r="D12" s="34"/>
      <c r="E12" s="34"/>
      <c r="F12" s="36" t="s">
        <v>14</v>
      </c>
      <c r="G12" s="36">
        <v>12</v>
      </c>
      <c r="H12" s="37">
        <v>485000</v>
      </c>
      <c r="I12" s="37">
        <f t="shared" si="0"/>
        <v>5820000</v>
      </c>
      <c r="J12" s="36">
        <v>4</v>
      </c>
      <c r="K12" s="81" t="s">
        <v>45</v>
      </c>
      <c r="L12" s="41" t="s">
        <v>42</v>
      </c>
      <c r="M12" s="41">
        <v>12</v>
      </c>
      <c r="N12" s="42">
        <v>180000</v>
      </c>
      <c r="O12" s="42">
        <f t="shared" si="1"/>
        <v>2160000</v>
      </c>
    </row>
    <row r="13" spans="1:15" x14ac:dyDescent="0.25">
      <c r="A13" s="34"/>
      <c r="B13" s="35"/>
      <c r="C13" s="34"/>
      <c r="D13" s="34"/>
      <c r="E13" s="34"/>
      <c r="F13" s="36" t="s">
        <v>15</v>
      </c>
      <c r="G13" s="36">
        <v>48</v>
      </c>
      <c r="H13" s="37">
        <v>550000</v>
      </c>
      <c r="I13" s="37">
        <f t="shared" si="0"/>
        <v>26400000</v>
      </c>
      <c r="J13" s="36">
        <v>5</v>
      </c>
      <c r="K13" s="81" t="s">
        <v>46</v>
      </c>
      <c r="L13" s="41" t="s">
        <v>42</v>
      </c>
      <c r="M13" s="41">
        <v>12</v>
      </c>
      <c r="N13" s="42">
        <v>180000</v>
      </c>
      <c r="O13" s="42">
        <f t="shared" si="1"/>
        <v>2160000</v>
      </c>
    </row>
    <row r="14" spans="1:15" ht="30" x14ac:dyDescent="0.25">
      <c r="A14" s="34"/>
      <c r="B14" s="35"/>
      <c r="C14" s="34"/>
      <c r="D14" s="34"/>
      <c r="E14" s="34"/>
      <c r="F14" s="36" t="s">
        <v>13</v>
      </c>
      <c r="G14" s="36">
        <v>12</v>
      </c>
      <c r="H14" s="37">
        <v>455000</v>
      </c>
      <c r="I14" s="37">
        <f t="shared" si="0"/>
        <v>5460000</v>
      </c>
      <c r="J14" s="36">
        <v>6</v>
      </c>
      <c r="K14" s="80" t="s">
        <v>41</v>
      </c>
      <c r="L14" s="41" t="s">
        <v>42</v>
      </c>
      <c r="M14" s="41">
        <v>12</v>
      </c>
      <c r="N14" s="42">
        <v>180000</v>
      </c>
      <c r="O14" s="42">
        <f t="shared" si="1"/>
        <v>2160000</v>
      </c>
    </row>
    <row r="15" spans="1:15" x14ac:dyDescent="0.25">
      <c r="A15" s="34"/>
      <c r="B15" s="35"/>
      <c r="C15" s="34"/>
      <c r="D15" s="34"/>
      <c r="E15" s="34"/>
      <c r="F15" s="36" t="s">
        <v>12</v>
      </c>
      <c r="G15" s="36">
        <v>24</v>
      </c>
      <c r="H15" s="37">
        <v>455000</v>
      </c>
      <c r="I15" s="37">
        <f t="shared" si="0"/>
        <v>10920000</v>
      </c>
      <c r="J15" s="36">
        <v>7</v>
      </c>
      <c r="K15" s="81" t="s">
        <v>47</v>
      </c>
      <c r="L15" s="41" t="s">
        <v>42</v>
      </c>
      <c r="M15" s="41">
        <v>12</v>
      </c>
      <c r="N15" s="42">
        <v>180000</v>
      </c>
      <c r="O15" s="42">
        <f t="shared" si="1"/>
        <v>2160000</v>
      </c>
    </row>
    <row r="16" spans="1:15" x14ac:dyDescent="0.25">
      <c r="A16" s="34">
        <v>645</v>
      </c>
      <c r="B16" s="35">
        <v>44056</v>
      </c>
      <c r="C16" s="34" t="s">
        <v>19</v>
      </c>
      <c r="D16" s="34" t="s">
        <v>20</v>
      </c>
      <c r="E16" s="34" t="s">
        <v>21</v>
      </c>
      <c r="F16" s="36" t="s">
        <v>16</v>
      </c>
      <c r="G16" s="36">
        <v>36</v>
      </c>
      <c r="H16" s="37">
        <v>455000</v>
      </c>
      <c r="I16" s="37">
        <f t="shared" si="0"/>
        <v>16380000</v>
      </c>
      <c r="J16" s="36">
        <v>8</v>
      </c>
      <c r="K16" s="81" t="s">
        <v>48</v>
      </c>
      <c r="L16" s="41" t="s">
        <v>42</v>
      </c>
      <c r="M16" s="41">
        <v>12</v>
      </c>
      <c r="N16" s="42">
        <v>180000</v>
      </c>
      <c r="O16" s="42">
        <f t="shared" si="1"/>
        <v>2160000</v>
      </c>
    </row>
    <row r="17" spans="1:15" x14ac:dyDescent="0.25">
      <c r="A17" s="34"/>
      <c r="B17" s="35"/>
      <c r="C17" s="34"/>
      <c r="D17" s="34"/>
      <c r="E17" s="34"/>
      <c r="F17" s="36" t="s">
        <v>10</v>
      </c>
      <c r="G17" s="36">
        <v>36</v>
      </c>
      <c r="H17" s="37">
        <v>465000</v>
      </c>
      <c r="I17" s="37">
        <f t="shared" si="0"/>
        <v>16740000</v>
      </c>
      <c r="J17" s="36">
        <v>9</v>
      </c>
      <c r="K17" s="81" t="s">
        <v>49</v>
      </c>
      <c r="L17" s="41" t="s">
        <v>42</v>
      </c>
      <c r="M17" s="41">
        <v>12</v>
      </c>
      <c r="N17" s="42">
        <v>180000</v>
      </c>
      <c r="O17" s="42">
        <f t="shared" si="1"/>
        <v>2160000</v>
      </c>
    </row>
    <row r="18" spans="1:15" ht="30" x14ac:dyDescent="0.25">
      <c r="A18" s="34"/>
      <c r="B18" s="35"/>
      <c r="C18" s="34"/>
      <c r="D18" s="34"/>
      <c r="E18" s="34"/>
      <c r="F18" s="36" t="s">
        <v>11</v>
      </c>
      <c r="G18" s="36">
        <v>24</v>
      </c>
      <c r="H18" s="37">
        <v>475000</v>
      </c>
      <c r="I18" s="37">
        <f t="shared" si="0"/>
        <v>11400000</v>
      </c>
      <c r="J18" s="36">
        <v>10</v>
      </c>
      <c r="K18" s="80" t="s">
        <v>43</v>
      </c>
      <c r="L18" s="41" t="s">
        <v>42</v>
      </c>
      <c r="M18" s="41">
        <v>12</v>
      </c>
      <c r="N18" s="42">
        <v>180000</v>
      </c>
      <c r="O18" s="42">
        <f t="shared" si="1"/>
        <v>2160000</v>
      </c>
    </row>
    <row r="19" spans="1:15" x14ac:dyDescent="0.25">
      <c r="A19" s="34"/>
      <c r="B19" s="35"/>
      <c r="C19" s="34"/>
      <c r="D19" s="34"/>
      <c r="E19" s="34"/>
      <c r="F19" s="36" t="s">
        <v>14</v>
      </c>
      <c r="G19" s="36">
        <v>12</v>
      </c>
      <c r="H19" s="37">
        <v>485000</v>
      </c>
      <c r="I19" s="37">
        <f t="shared" si="0"/>
        <v>5820000</v>
      </c>
      <c r="J19" s="36">
        <v>11</v>
      </c>
      <c r="K19" s="81" t="s">
        <v>50</v>
      </c>
      <c r="L19" s="41" t="s">
        <v>42</v>
      </c>
      <c r="M19" s="41">
        <v>12</v>
      </c>
      <c r="N19" s="42">
        <v>180000</v>
      </c>
      <c r="O19" s="42">
        <f t="shared" si="1"/>
        <v>2160000</v>
      </c>
    </row>
    <row r="20" spans="1:15" x14ac:dyDescent="0.25">
      <c r="A20" s="34"/>
      <c r="B20" s="35"/>
      <c r="C20" s="34"/>
      <c r="D20" s="34"/>
      <c r="E20" s="34"/>
      <c r="F20" s="36" t="s">
        <v>15</v>
      </c>
      <c r="G20" s="36">
        <v>24</v>
      </c>
      <c r="H20" s="37">
        <v>550000</v>
      </c>
      <c r="I20" s="37">
        <f t="shared" si="0"/>
        <v>13200000</v>
      </c>
      <c r="J20" s="36">
        <v>12</v>
      </c>
      <c r="K20" s="81" t="s">
        <v>51</v>
      </c>
      <c r="L20" s="41" t="s">
        <v>42</v>
      </c>
      <c r="M20" s="41">
        <v>12</v>
      </c>
      <c r="N20" s="42">
        <v>180000</v>
      </c>
      <c r="O20" s="42">
        <f t="shared" si="1"/>
        <v>2160000</v>
      </c>
    </row>
    <row r="21" spans="1:15" x14ac:dyDescent="0.25">
      <c r="A21" s="34"/>
      <c r="B21" s="35"/>
      <c r="C21" s="34"/>
      <c r="D21" s="34"/>
      <c r="E21" s="34"/>
      <c r="F21" s="36" t="s">
        <v>13</v>
      </c>
      <c r="G21" s="36">
        <v>12</v>
      </c>
      <c r="H21" s="37">
        <v>455000</v>
      </c>
      <c r="I21" s="37">
        <f t="shared" si="0"/>
        <v>5460000</v>
      </c>
      <c r="J21" s="36">
        <v>13</v>
      </c>
      <c r="K21" s="81" t="s">
        <v>52</v>
      </c>
      <c r="L21" s="41" t="s">
        <v>42</v>
      </c>
      <c r="M21" s="41">
        <v>12</v>
      </c>
      <c r="N21" s="42">
        <v>180000</v>
      </c>
      <c r="O21" s="42">
        <f t="shared" si="1"/>
        <v>2160000</v>
      </c>
    </row>
    <row r="22" spans="1:15" x14ac:dyDescent="0.25">
      <c r="A22" s="43"/>
      <c r="B22" s="44"/>
      <c r="C22" s="43"/>
      <c r="D22" s="43"/>
      <c r="E22" s="43"/>
      <c r="F22" s="45" t="s">
        <v>12</v>
      </c>
      <c r="G22" s="45">
        <v>24</v>
      </c>
      <c r="H22" s="46">
        <v>455000</v>
      </c>
      <c r="I22" s="46">
        <f t="shared" si="0"/>
        <v>10920000</v>
      </c>
      <c r="J22" s="47">
        <v>14</v>
      </c>
      <c r="K22" s="82" t="s">
        <v>53</v>
      </c>
      <c r="L22" s="48" t="s">
        <v>42</v>
      </c>
      <c r="M22" s="48">
        <v>12</v>
      </c>
      <c r="N22" s="49">
        <v>180000</v>
      </c>
      <c r="O22" s="49">
        <f t="shared" si="1"/>
        <v>2160000</v>
      </c>
    </row>
    <row r="23" spans="1:15" x14ac:dyDescent="0.25">
      <c r="A23" s="29">
        <v>650</v>
      </c>
      <c r="B23" s="30">
        <v>44057</v>
      </c>
      <c r="C23" s="29" t="s">
        <v>19</v>
      </c>
      <c r="D23" s="29" t="s">
        <v>20</v>
      </c>
      <c r="E23" s="29" t="s">
        <v>21</v>
      </c>
      <c r="F23" s="31" t="s">
        <v>16</v>
      </c>
      <c r="G23" s="31">
        <v>24</v>
      </c>
      <c r="H23" s="32">
        <v>455000</v>
      </c>
      <c r="I23" s="32">
        <f t="shared" si="0"/>
        <v>10920000</v>
      </c>
      <c r="J23" s="50"/>
      <c r="K23" s="51" t="s">
        <v>54</v>
      </c>
      <c r="L23" s="51"/>
      <c r="M23" s="52">
        <f>SUM(M9:M22)</f>
        <v>168</v>
      </c>
      <c r="N23" s="53"/>
      <c r="O23" s="53">
        <f>SUM(O9:O22)</f>
        <v>30240000</v>
      </c>
    </row>
    <row r="24" spans="1:15" x14ac:dyDescent="0.25">
      <c r="A24" s="34"/>
      <c r="B24" s="35"/>
      <c r="C24" s="34"/>
      <c r="D24" s="34"/>
      <c r="E24" s="34"/>
      <c r="F24" s="36" t="s">
        <v>10</v>
      </c>
      <c r="G24" s="36">
        <v>24</v>
      </c>
      <c r="H24" s="37">
        <v>465000</v>
      </c>
      <c r="I24" s="37">
        <f t="shared" si="0"/>
        <v>11160000</v>
      </c>
    </row>
    <row r="25" spans="1:15" x14ac:dyDescent="0.25">
      <c r="A25" s="34"/>
      <c r="B25" s="35"/>
      <c r="C25" s="34"/>
      <c r="D25" s="34"/>
      <c r="E25" s="34"/>
      <c r="F25" s="36" t="s">
        <v>11</v>
      </c>
      <c r="G25" s="36">
        <v>24</v>
      </c>
      <c r="H25" s="37">
        <v>475000</v>
      </c>
      <c r="I25" s="37">
        <f t="shared" si="0"/>
        <v>11400000</v>
      </c>
    </row>
    <row r="26" spans="1:15" x14ac:dyDescent="0.25">
      <c r="A26" s="34"/>
      <c r="B26" s="35"/>
      <c r="C26" s="34"/>
      <c r="D26" s="34"/>
      <c r="E26" s="34"/>
      <c r="F26" s="36" t="s">
        <v>9</v>
      </c>
      <c r="G26" s="36">
        <v>72</v>
      </c>
      <c r="H26" s="37">
        <v>485000</v>
      </c>
      <c r="I26" s="37">
        <f t="shared" si="0"/>
        <v>34920000</v>
      </c>
    </row>
    <row r="27" spans="1:15" x14ac:dyDescent="0.25">
      <c r="A27" s="34"/>
      <c r="B27" s="35"/>
      <c r="C27" s="34"/>
      <c r="D27" s="34"/>
      <c r="E27" s="34"/>
      <c r="F27" s="36" t="s">
        <v>13</v>
      </c>
      <c r="G27" s="36">
        <v>36</v>
      </c>
      <c r="H27" s="37">
        <v>455000</v>
      </c>
      <c r="I27" s="37">
        <f t="shared" si="0"/>
        <v>16380000</v>
      </c>
    </row>
    <row r="28" spans="1:15" x14ac:dyDescent="0.25">
      <c r="A28" s="43"/>
      <c r="B28" s="44"/>
      <c r="C28" s="43"/>
      <c r="D28" s="43"/>
      <c r="E28" s="43"/>
      <c r="F28" s="45" t="s">
        <v>12</v>
      </c>
      <c r="G28" s="45">
        <v>36</v>
      </c>
      <c r="H28" s="46">
        <v>455000</v>
      </c>
      <c r="I28" s="46">
        <f t="shared" si="0"/>
        <v>16380000</v>
      </c>
    </row>
    <row r="29" spans="1:15" s="23" customFormat="1" ht="14.25" x14ac:dyDescent="0.2">
      <c r="A29" s="54" t="s">
        <v>34</v>
      </c>
      <c r="B29" s="55"/>
      <c r="C29" s="55"/>
      <c r="D29" s="55"/>
      <c r="E29" s="55"/>
      <c r="F29" s="55"/>
      <c r="G29" s="55"/>
      <c r="H29" s="56"/>
      <c r="I29" s="57">
        <f>SUM(I7:I28)</f>
        <v>290820000</v>
      </c>
    </row>
    <row r="30" spans="1:15" s="23" customFormat="1" ht="14.25" x14ac:dyDescent="0.2">
      <c r="A30" s="58"/>
      <c r="B30" s="58"/>
      <c r="C30" s="58"/>
      <c r="D30" s="58"/>
      <c r="E30" s="58"/>
      <c r="F30" s="58"/>
      <c r="G30" s="58"/>
      <c r="H30" s="58"/>
      <c r="I30" s="59"/>
    </row>
    <row r="31" spans="1:15" s="23" customFormat="1" ht="14.25" x14ac:dyDescent="0.2">
      <c r="A31" s="58"/>
      <c r="B31" s="58"/>
      <c r="C31" s="58"/>
      <c r="D31" s="58"/>
      <c r="E31" s="58"/>
      <c r="F31" s="58"/>
      <c r="G31" s="58"/>
      <c r="H31" s="58"/>
      <c r="I31" s="59"/>
    </row>
    <row r="32" spans="1:15" s="23" customFormat="1" ht="14.25" x14ac:dyDescent="0.2">
      <c r="A32" s="58"/>
      <c r="B32" s="58"/>
      <c r="C32" s="58"/>
      <c r="D32" s="58"/>
      <c r="E32" s="58"/>
      <c r="F32" s="58"/>
      <c r="G32" s="58"/>
      <c r="H32" s="58"/>
      <c r="I32" s="59"/>
    </row>
    <row r="33" spans="1:9" s="23" customFormat="1" ht="14.25" hidden="1" x14ac:dyDescent="0.2">
      <c r="A33" s="58"/>
      <c r="B33" s="58"/>
      <c r="C33" s="58"/>
      <c r="D33" s="58"/>
      <c r="E33" s="58"/>
      <c r="F33" s="58"/>
      <c r="G33" s="58"/>
      <c r="H33" s="58"/>
      <c r="I33" s="59"/>
    </row>
    <row r="34" spans="1:9" s="23" customFormat="1" ht="14.25" hidden="1" x14ac:dyDescent="0.2">
      <c r="A34" s="58"/>
      <c r="B34" s="58"/>
      <c r="C34" s="58"/>
      <c r="D34" s="58"/>
      <c r="E34" s="58"/>
      <c r="F34" s="58"/>
      <c r="G34" s="58"/>
      <c r="H34" s="58"/>
      <c r="I34" s="59"/>
    </row>
    <row r="35" spans="1:9" s="23" customFormat="1" ht="14.25" hidden="1" x14ac:dyDescent="0.2">
      <c r="A35" s="58"/>
      <c r="B35" s="58"/>
      <c r="C35" s="58"/>
      <c r="D35" s="58"/>
      <c r="E35" s="58"/>
      <c r="F35" s="58"/>
      <c r="G35" s="58"/>
      <c r="H35" s="58"/>
      <c r="I35" s="59"/>
    </row>
    <row r="36" spans="1:9" hidden="1" x14ac:dyDescent="0.25">
      <c r="A36" s="23" t="s">
        <v>23</v>
      </c>
      <c r="I36" s="4"/>
    </row>
    <row r="37" spans="1:9" hidden="1" x14ac:dyDescent="0.25">
      <c r="A37" s="23"/>
      <c r="B37" s="61" t="s">
        <v>55</v>
      </c>
      <c r="C37" s="62"/>
      <c r="D37" s="62"/>
      <c r="E37" s="62"/>
      <c r="F37" s="62"/>
      <c r="G37" s="62"/>
      <c r="H37" s="62"/>
      <c r="I37" s="63"/>
    </row>
    <row r="38" spans="1:9" hidden="1" x14ac:dyDescent="0.25">
      <c r="B38" s="61" t="s">
        <v>62</v>
      </c>
      <c r="C38" s="62"/>
      <c r="D38" s="62"/>
      <c r="E38" s="62"/>
      <c r="F38" s="62"/>
      <c r="G38" s="62"/>
      <c r="H38" s="62"/>
      <c r="I38" s="63"/>
    </row>
    <row r="39" spans="1:9" hidden="1" x14ac:dyDescent="0.25">
      <c r="B39" s="64" t="s">
        <v>24</v>
      </c>
      <c r="C39" s="65"/>
      <c r="D39" s="65"/>
      <c r="E39" s="65"/>
      <c r="F39" s="65"/>
      <c r="G39" s="65"/>
      <c r="H39" s="65"/>
      <c r="I39" s="66"/>
    </row>
    <row r="40" spans="1:9" hidden="1" x14ac:dyDescent="0.25">
      <c r="B40" s="67" t="s">
        <v>25</v>
      </c>
      <c r="C40" s="68"/>
      <c r="D40" s="68"/>
      <c r="E40" s="68"/>
      <c r="F40" s="68"/>
      <c r="G40" s="68"/>
      <c r="H40" s="68"/>
      <c r="I40" s="69"/>
    </row>
    <row r="41" spans="1:9" hidden="1" x14ac:dyDescent="0.25"/>
    <row r="42" spans="1:9" hidden="1" x14ac:dyDescent="0.25">
      <c r="A42" s="23" t="s">
        <v>26</v>
      </c>
    </row>
    <row r="43" spans="1:9" hidden="1" x14ac:dyDescent="0.25">
      <c r="B43" s="70" t="s">
        <v>27</v>
      </c>
      <c r="C43" s="70"/>
      <c r="D43" s="71" t="s">
        <v>60</v>
      </c>
      <c r="E43" s="71"/>
      <c r="F43" s="72" t="e">
        <f>300000000-#REF!</f>
        <v>#REF!</v>
      </c>
      <c r="G43" s="72"/>
      <c r="H43" s="72"/>
    </row>
    <row r="44" spans="1:9" hidden="1" x14ac:dyDescent="0.25">
      <c r="B44" s="70"/>
      <c r="C44" s="70"/>
      <c r="D44" s="71" t="s">
        <v>61</v>
      </c>
      <c r="E44" s="71"/>
      <c r="F44" s="72">
        <v>30240000</v>
      </c>
      <c r="G44" s="72"/>
      <c r="H44" s="72"/>
    </row>
    <row r="45" spans="1:9" ht="43.5" hidden="1" x14ac:dyDescent="0.25">
      <c r="B45" s="73" t="s">
        <v>26</v>
      </c>
      <c r="C45" s="74" t="s">
        <v>35</v>
      </c>
      <c r="D45" s="75">
        <v>100000000</v>
      </c>
      <c r="E45" s="75"/>
      <c r="F45" s="76">
        <f>SUM(D45:E47)</f>
        <v>200000000</v>
      </c>
      <c r="G45" s="76"/>
      <c r="H45" s="76"/>
    </row>
    <row r="46" spans="1:9" hidden="1" x14ac:dyDescent="0.25">
      <c r="B46" s="73"/>
      <c r="C46" s="74">
        <v>44064</v>
      </c>
      <c r="D46" s="75">
        <v>80000000</v>
      </c>
      <c r="E46" s="75"/>
      <c r="F46" s="76"/>
      <c r="G46" s="76"/>
      <c r="H46" s="76"/>
    </row>
    <row r="47" spans="1:9" hidden="1" x14ac:dyDescent="0.25">
      <c r="B47" s="73"/>
      <c r="C47" s="74">
        <v>44065</v>
      </c>
      <c r="D47" s="75">
        <v>20000000</v>
      </c>
      <c r="E47" s="75"/>
      <c r="F47" s="76"/>
      <c r="G47" s="76"/>
      <c r="H47" s="76"/>
    </row>
    <row r="48" spans="1:9" hidden="1" x14ac:dyDescent="0.25">
      <c r="B48" s="77" t="s">
        <v>28</v>
      </c>
      <c r="C48" s="77"/>
      <c r="D48" s="77"/>
      <c r="E48" s="77"/>
      <c r="F48" s="78" t="e">
        <f>F43+F44-F45</f>
        <v>#REF!</v>
      </c>
      <c r="G48" s="78"/>
      <c r="H48" s="78"/>
    </row>
    <row r="49" hidden="1" x14ac:dyDescent="0.25"/>
    <row r="50" hidden="1" x14ac:dyDescent="0.25"/>
  </sheetData>
  <mergeCells count="39">
    <mergeCell ref="K5:O6"/>
    <mergeCell ref="A7:A15"/>
    <mergeCell ref="B39:I39"/>
    <mergeCell ref="B38:I38"/>
    <mergeCell ref="A23:A28"/>
    <mergeCell ref="B16:B22"/>
    <mergeCell ref="A16:A22"/>
    <mergeCell ref="E16:E22"/>
    <mergeCell ref="D16:D22"/>
    <mergeCell ref="C16:C22"/>
    <mergeCell ref="E7:E15"/>
    <mergeCell ref="D7:D15"/>
    <mergeCell ref="E23:E28"/>
    <mergeCell ref="D23:D28"/>
    <mergeCell ref="C23:C28"/>
    <mergeCell ref="B23:B28"/>
    <mergeCell ref="B37:I37"/>
    <mergeCell ref="A3:I3"/>
    <mergeCell ref="A4:I4"/>
    <mergeCell ref="A5:A6"/>
    <mergeCell ref="B5:B6"/>
    <mergeCell ref="C5:C6"/>
    <mergeCell ref="F48:H48"/>
    <mergeCell ref="B48:E48"/>
    <mergeCell ref="D5:E5"/>
    <mergeCell ref="F5:H5"/>
    <mergeCell ref="D44:E44"/>
    <mergeCell ref="D45:E45"/>
    <mergeCell ref="D46:E46"/>
    <mergeCell ref="F43:H43"/>
    <mergeCell ref="C7:C15"/>
    <mergeCell ref="B7:B15"/>
    <mergeCell ref="B40:I40"/>
    <mergeCell ref="B45:B47"/>
    <mergeCell ref="B43:C44"/>
    <mergeCell ref="D43:E43"/>
    <mergeCell ref="F44:H44"/>
    <mergeCell ref="D47:E47"/>
    <mergeCell ref="F45:H47"/>
  </mergeCells>
  <pageMargins left="0.25" right="0.2" top="0.25" bottom="0.25" header="0.3" footer="0.3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D11"/>
  <sheetViews>
    <sheetView workbookViewId="0">
      <selection activeCell="D12" sqref="D12"/>
    </sheetView>
  </sheetViews>
  <sheetFormatPr defaultRowHeight="15" x14ac:dyDescent="0.25"/>
  <sheetData>
    <row r="7" spans="4:4" x14ac:dyDescent="0.25">
      <c r="D7" t="s">
        <v>29</v>
      </c>
    </row>
    <row r="8" spans="4:4" x14ac:dyDescent="0.25">
      <c r="D8" t="s">
        <v>30</v>
      </c>
    </row>
    <row r="9" spans="4:4" x14ac:dyDescent="0.25">
      <c r="D9" t="s">
        <v>31</v>
      </c>
    </row>
    <row r="10" spans="4:4" x14ac:dyDescent="0.25">
      <c r="D10" t="s">
        <v>32</v>
      </c>
    </row>
    <row r="11" spans="4:4" x14ac:dyDescent="0.25">
      <c r="D1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Nhập hàng</vt:lpstr>
      <vt:lpstr>Ghi chú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2020-08-28T04:06:34Z</dcterms:modified>
</cp:coreProperties>
</file>