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hập hàng" sheetId="1" r:id="rId1"/>
    <sheet name="Ghi ch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J29" i="1"/>
  <c r="J27" i="1"/>
  <c r="J26" i="1"/>
  <c r="J25" i="1"/>
  <c r="J24" i="1"/>
  <c r="J23" i="1"/>
  <c r="J32" i="1" l="1"/>
  <c r="E39" i="1"/>
  <c r="J22" i="1" l="1"/>
  <c r="J21" i="1"/>
  <c r="J20" i="1"/>
  <c r="J19" i="1"/>
  <c r="J18" i="1"/>
  <c r="J17" i="1"/>
  <c r="J16" i="1"/>
  <c r="J8" i="1"/>
  <c r="J9" i="1"/>
  <c r="J10" i="1"/>
  <c r="J11" i="1"/>
  <c r="J12" i="1"/>
  <c r="J13" i="1"/>
  <c r="J14" i="1"/>
  <c r="J15" i="1"/>
  <c r="J7" i="1"/>
  <c r="J33" i="1" l="1"/>
  <c r="J34" i="1" s="1"/>
</calcChain>
</file>

<file path=xl/sharedStrings.xml><?xml version="1.0" encoding="utf-8"?>
<sst xmlns="http://schemas.openxmlformats.org/spreadsheetml/2006/main" count="60" uniqueCount="41">
  <si>
    <t>CÔNG TY CỔ PHẦN ĐT &amp; PT NANO MILK</t>
  </si>
  <si>
    <t xml:space="preserve"> Số:………./PKD. MST: 0108806878</t>
  </si>
  <si>
    <t>Ngày</t>
  </si>
  <si>
    <t>Người bán</t>
  </si>
  <si>
    <t>Thông tin khách hàng</t>
  </si>
  <si>
    <t>Thông tin về sản phẩm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</si>
  <si>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</si>
  <si>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</si>
  <si>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</si>
  <si>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</si>
  <si>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</si>
  <si>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</si>
  <si>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</si>
  <si>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GCX90</t>
  </si>
  <si>
    <t>2CX90</t>
  </si>
  <si>
    <t>3CX90</t>
  </si>
  <si>
    <t>TĐ90</t>
  </si>
  <si>
    <t>GC90</t>
  </si>
  <si>
    <t>BCX90</t>
  </si>
  <si>
    <t>SN45</t>
  </si>
  <si>
    <t>1CX90</t>
  </si>
  <si>
    <t>BẢNG TỔNG HỢP 3S NHẬP HÀNG</t>
  </si>
  <si>
    <t>Số HĐ</t>
  </si>
  <si>
    <t>A Sơn</t>
  </si>
  <si>
    <t>ĐL 3S</t>
  </si>
  <si>
    <t>Tử Du</t>
  </si>
  <si>
    <t>1CX45</t>
  </si>
  <si>
    <t>Như vậy:</t>
  </si>
  <si>
    <t>Số hàng đã chuyển cho đại lý</t>
  </si>
  <si>
    <t>Công ty cần chuyển cho đại lý số hàng</t>
  </si>
  <si>
    <t>Tình trạng thanh toán</t>
  </si>
  <si>
    <t>Cần phải thanh toán</t>
  </si>
  <si>
    <t>Đã TT, Đặt cọc (A.sơn ừng)12/8</t>
  </si>
  <si>
    <t>Còn nợ công ty</t>
  </si>
  <si>
    <t>Số hàng đại lý nhập hàng theo hợp đồng  300.000.000+300.000.000*38%</t>
  </si>
  <si>
    <t>Đại lý kí HĐ 300 triệu</t>
  </si>
  <si>
    <t>Là đại Lý Anh Sơn liên kết</t>
  </si>
  <si>
    <t>Anh sơn hưởng 50 %</t>
  </si>
  <si>
    <t>Đại lý 38 %</t>
  </si>
  <si>
    <t>Hình thức thanh toán, thanh toán trước 200 triệu còn 100 triệu còn lại công nợ chia thành 2 kỳ, 3 tháng đầu 50tr 3 tháng sau trả nốt 50tr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</si>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</sst>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3" fillId="0" borderId="4" xfId="0" applyFont="1" applyBorder="1"/>
    <xf numFmtId="164" fontId="3" fillId="0" borderId="4" xfId="1" applyNumberFormat="1" applyFont="1" applyBorder="1"/>
    <xf numFmtId="14" fontId="3" fillId="0" borderId="0" xfId="0" applyNumberFormat="1" applyFont="1"/>
    <xf numFmtId="164" fontId="7" fillId="0" borderId="1" xfId="1" applyNumberFormat="1" applyFont="1" applyBorder="1"/>
    <xf numFmtId="0" fontId="7" fillId="0" borderId="0" xfId="0" applyFont="1"/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4" xfId="0" applyNumberFormat="1" applyFont="1" applyBorder="1"/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4" fontId="2" fillId="0" borderId="8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14" fontId="2" fillId="0" borderId="10" xfId="0" applyNumberFormat="1" applyFont="1" applyBorder="1" applyAlignment="1">
      <alignment horizontal="left"/>
    </xf>
    <xf numFmtId="14" fontId="2" fillId="0" borderId="11" xfId="0" applyNumberFormat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14" fontId="2" fillId="0" borderId="15" xfId="0" applyNumberFormat="1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14" fontId="2" fillId="0" borderId="8" xfId="0" applyNumberFormat="1" applyFont="1" applyBorder="1" applyAlignment="1">
      <alignment horizontal="left" wrapText="1"/>
    </xf>
    <xf numFmtId="14" fontId="2" fillId="0" borderId="9" xfId="0" applyNumberFormat="1" applyFont="1" applyBorder="1" applyAlignment="1">
      <alignment horizontal="left" wrapText="1"/>
    </xf>
    <xf numFmtId="14" fontId="2" fillId="0" borderId="10" xfId="0" applyNumberFormat="1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zoomScale="70" zoomScaleNormal="70" workbookViewId="0">
      <selection activeCell="H23" sqref="H23:H28"/>
    </sheetView>
  </sheetViews>
  <sheetFormatPr defaultRowHeight="15.75" x14ac:dyDescent="0.25"/>
  <cols>
    <col min="1" max="1" width="6.140625" style="4" customWidth="1"/>
    <col min="2" max="2" width="12.42578125" style="25" bestFit="1" customWidth="1"/>
    <col min="3" max="3" width="7" style="4" customWidth="1"/>
    <col min="4" max="4" width="8.85546875" style="4" customWidth="1"/>
    <col min="5" max="5" width="15.28515625" style="4" bestFit="1" customWidth="1"/>
    <col min="6" max="6" width="6.85546875" style="4" customWidth="1"/>
    <col min="7" max="7" width="7.42578125" style="4" customWidth="1"/>
    <col min="8" max="8" width="7.28515625" style="4" bestFit="1" customWidth="1"/>
    <col min="9" max="9" width="12.42578125" style="7" bestFit="1" customWidth="1"/>
    <col min="10" max="10" width="18.7109375" style="7" customWidth="1"/>
    <col min="11" max="12" width="9.140625" style="4"/>
    <col min="13" max="13" width="16.7109375" style="4" bestFit="1" customWidth="1"/>
    <col min="14" max="15" width="9.140625" style="4"/>
    <col min="16" max="16" width="19" style="4" bestFit="1" customWidth="1"/>
    <col min="17" max="16384" width="9.140625" style="4"/>
  </cols>
  <sheetData>
    <row r="1" spans="1:10" x14ac:dyDescent="0.25">
      <c r="A1" s="1" t="s">
        <v>0</v>
      </c>
      <c r="B1" s="2"/>
      <c r="C1" s="3"/>
      <c r="D1" s="3"/>
      <c r="E1" s="3"/>
      <c r="H1" s="5"/>
      <c r="I1" s="6"/>
      <c r="J1" s="6"/>
    </row>
    <row r="2" spans="1:10" x14ac:dyDescent="0.25">
      <c r="A2" s="8" t="s">
        <v>1</v>
      </c>
      <c r="B2" s="9"/>
      <c r="C2" s="10"/>
      <c r="D2" s="10"/>
      <c r="E2" s="10"/>
      <c r="H2" s="11"/>
      <c r="I2" s="12"/>
      <c r="J2" s="12"/>
    </row>
    <row r="3" spans="1:10" x14ac:dyDescent="0.25">
      <c r="A3" s="38" t="s">
        <v>21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/>
      <c r="B4" s="39"/>
      <c r="C4" s="39"/>
      <c r="D4" s="39"/>
      <c r="E4" s="39"/>
      <c r="F4" s="39"/>
      <c r="G4" s="39"/>
      <c r="H4" s="39"/>
      <c r="I4" s="39"/>
      <c r="J4" s="40"/>
    </row>
    <row r="5" spans="1:10" s="13" customFormat="1" ht="15.75" customHeight="1" x14ac:dyDescent="0.25">
      <c r="A5" s="41" t="s">
        <v>22</v>
      </c>
      <c r="B5" s="42" t="s">
        <v>2</v>
      </c>
      <c r="C5" s="41" t="s">
        <v>3</v>
      </c>
      <c r="D5" s="41" t="s">
        <v>4</v>
      </c>
      <c r="E5" s="41"/>
      <c r="F5" s="41"/>
      <c r="G5" s="43" t="s">
        <v>5</v>
      </c>
      <c r="H5" s="43"/>
      <c r="I5" s="43"/>
      <c r="J5" s="43"/>
    </row>
    <row r="6" spans="1:10" s="13" customFormat="1" ht="47.25" x14ac:dyDescent="0.25">
      <c r="A6" s="41"/>
      <c r="B6" s="42"/>
      <c r="C6" s="41"/>
      <c r="D6" s="14" t="s">
        <v>6</v>
      </c>
      <c r="E6" s="15" t="s">
        <v>7</v>
      </c>
      <c r="F6" s="15" t="s">
        <v>8</v>
      </c>
      <c r="G6" s="15" t="s">
        <v>9</v>
      </c>
      <c r="H6" s="16" t="s">
        <v>10</v>
      </c>
      <c r="I6" s="17" t="s">
        <v>11</v>
      </c>
      <c r="J6" s="18" t="s">
        <v>12</v>
      </c>
    </row>
    <row r="7" spans="1:10" x14ac:dyDescent="0.25">
      <c r="A7" s="47">
        <v>641</v>
      </c>
      <c r="B7" s="48">
        <v>44055</v>
      </c>
      <c r="C7" s="47" t="s">
        <v>23</v>
      </c>
      <c r="D7" s="47" t="s">
        <v>24</v>
      </c>
      <c r="E7" s="47" t="s">
        <v>25</v>
      </c>
      <c r="F7" s="44"/>
      <c r="G7" s="19" t="s">
        <v>26</v>
      </c>
      <c r="H7" s="19">
        <v>48</v>
      </c>
      <c r="I7" s="20">
        <v>225000</v>
      </c>
      <c r="J7" s="20">
        <f>H7*I7</f>
        <v>10800000</v>
      </c>
    </row>
    <row r="8" spans="1:10" x14ac:dyDescent="0.25">
      <c r="A8" s="36"/>
      <c r="B8" s="34"/>
      <c r="C8" s="36"/>
      <c r="D8" s="36"/>
      <c r="E8" s="36"/>
      <c r="F8" s="45"/>
      <c r="G8" s="21" t="s">
        <v>20</v>
      </c>
      <c r="H8" s="21">
        <v>36</v>
      </c>
      <c r="I8" s="22">
        <v>455000</v>
      </c>
      <c r="J8" s="22">
        <f t="shared" ref="J8:J28" si="0">H8*I8</f>
        <v>16380000</v>
      </c>
    </row>
    <row r="9" spans="1:10" x14ac:dyDescent="0.25">
      <c r="A9" s="36"/>
      <c r="B9" s="34"/>
      <c r="C9" s="36"/>
      <c r="D9" s="36"/>
      <c r="E9" s="36"/>
      <c r="F9" s="45"/>
      <c r="G9" s="21" t="s">
        <v>14</v>
      </c>
      <c r="H9" s="21">
        <v>36</v>
      </c>
      <c r="I9" s="22">
        <v>465000</v>
      </c>
      <c r="J9" s="22">
        <f t="shared" si="0"/>
        <v>16740000</v>
      </c>
    </row>
    <row r="10" spans="1:10" x14ac:dyDescent="0.25">
      <c r="A10" s="36"/>
      <c r="B10" s="34"/>
      <c r="C10" s="36"/>
      <c r="D10" s="36"/>
      <c r="E10" s="36"/>
      <c r="F10" s="45"/>
      <c r="G10" s="21" t="s">
        <v>15</v>
      </c>
      <c r="H10" s="21">
        <v>24</v>
      </c>
      <c r="I10" s="22">
        <v>475000</v>
      </c>
      <c r="J10" s="22">
        <f t="shared" si="0"/>
        <v>11400000</v>
      </c>
    </row>
    <row r="11" spans="1:10" x14ac:dyDescent="0.25">
      <c r="A11" s="36"/>
      <c r="B11" s="34"/>
      <c r="C11" s="36"/>
      <c r="D11" s="36"/>
      <c r="E11" s="36"/>
      <c r="F11" s="45"/>
      <c r="G11" s="21" t="s">
        <v>13</v>
      </c>
      <c r="H11" s="21">
        <v>12</v>
      </c>
      <c r="I11" s="22">
        <v>485000</v>
      </c>
      <c r="J11" s="22">
        <f t="shared" si="0"/>
        <v>5820000</v>
      </c>
    </row>
    <row r="12" spans="1:10" x14ac:dyDescent="0.25">
      <c r="A12" s="36"/>
      <c r="B12" s="34"/>
      <c r="C12" s="36"/>
      <c r="D12" s="36"/>
      <c r="E12" s="36"/>
      <c r="F12" s="45"/>
      <c r="G12" s="21" t="s">
        <v>18</v>
      </c>
      <c r="H12" s="21">
        <v>12</v>
      </c>
      <c r="I12" s="22">
        <v>485000</v>
      </c>
      <c r="J12" s="22">
        <f t="shared" si="0"/>
        <v>5820000</v>
      </c>
    </row>
    <row r="13" spans="1:10" x14ac:dyDescent="0.25">
      <c r="A13" s="36"/>
      <c r="B13" s="34"/>
      <c r="C13" s="36"/>
      <c r="D13" s="36"/>
      <c r="E13" s="36"/>
      <c r="F13" s="45"/>
      <c r="G13" s="21" t="s">
        <v>19</v>
      </c>
      <c r="H13" s="21">
        <v>48</v>
      </c>
      <c r="I13" s="22">
        <v>550000</v>
      </c>
      <c r="J13" s="22">
        <f t="shared" si="0"/>
        <v>26400000</v>
      </c>
    </row>
    <row r="14" spans="1:10" x14ac:dyDescent="0.25">
      <c r="A14" s="36"/>
      <c r="B14" s="34"/>
      <c r="C14" s="36"/>
      <c r="D14" s="36"/>
      <c r="E14" s="36"/>
      <c r="F14" s="45"/>
      <c r="G14" s="21" t="s">
        <v>17</v>
      </c>
      <c r="H14" s="21">
        <v>12</v>
      </c>
      <c r="I14" s="22">
        <v>455000</v>
      </c>
      <c r="J14" s="22">
        <f t="shared" si="0"/>
        <v>5460000</v>
      </c>
    </row>
    <row r="15" spans="1:10" x14ac:dyDescent="0.25">
      <c r="A15" s="36"/>
      <c r="B15" s="34"/>
      <c r="C15" s="36"/>
      <c r="D15" s="36"/>
      <c r="E15" s="36"/>
      <c r="F15" s="45"/>
      <c r="G15" s="21" t="s">
        <v>16</v>
      </c>
      <c r="H15" s="21">
        <v>24</v>
      </c>
      <c r="I15" s="22">
        <v>455000</v>
      </c>
      <c r="J15" s="22">
        <f t="shared" si="0"/>
        <v>10920000</v>
      </c>
    </row>
    <row r="16" spans="1:10" x14ac:dyDescent="0.25">
      <c r="A16" s="36">
        <v>645</v>
      </c>
      <c r="B16" s="34">
        <v>44056</v>
      </c>
      <c r="C16" s="36" t="s">
        <v>23</v>
      </c>
      <c r="D16" s="36" t="s">
        <v>24</v>
      </c>
      <c r="E16" s="36" t="s">
        <v>25</v>
      </c>
      <c r="F16" s="45"/>
      <c r="G16" s="21" t="s">
        <v>20</v>
      </c>
      <c r="H16" s="21">
        <v>36</v>
      </c>
      <c r="I16" s="22">
        <v>455000</v>
      </c>
      <c r="J16" s="22">
        <f t="shared" si="0"/>
        <v>16380000</v>
      </c>
    </row>
    <row r="17" spans="1:10" x14ac:dyDescent="0.25">
      <c r="A17" s="36"/>
      <c r="B17" s="34"/>
      <c r="C17" s="36"/>
      <c r="D17" s="36"/>
      <c r="E17" s="36"/>
      <c r="F17" s="45"/>
      <c r="G17" s="21" t="s">
        <v>14</v>
      </c>
      <c r="H17" s="21">
        <v>36</v>
      </c>
      <c r="I17" s="22">
        <v>465000</v>
      </c>
      <c r="J17" s="22">
        <f t="shared" si="0"/>
        <v>16740000</v>
      </c>
    </row>
    <row r="18" spans="1:10" x14ac:dyDescent="0.25">
      <c r="A18" s="36"/>
      <c r="B18" s="34"/>
      <c r="C18" s="36"/>
      <c r="D18" s="36"/>
      <c r="E18" s="36"/>
      <c r="F18" s="45"/>
      <c r="G18" s="21" t="s">
        <v>15</v>
      </c>
      <c r="H18" s="21">
        <v>24</v>
      </c>
      <c r="I18" s="22">
        <v>475000</v>
      </c>
      <c r="J18" s="22">
        <f t="shared" si="0"/>
        <v>11400000</v>
      </c>
    </row>
    <row r="19" spans="1:10" x14ac:dyDescent="0.25">
      <c r="A19" s="36"/>
      <c r="B19" s="34"/>
      <c r="C19" s="36"/>
      <c r="D19" s="36"/>
      <c r="E19" s="36"/>
      <c r="F19" s="45"/>
      <c r="G19" s="21" t="s">
        <v>18</v>
      </c>
      <c r="H19" s="21">
        <v>12</v>
      </c>
      <c r="I19" s="22">
        <v>485000</v>
      </c>
      <c r="J19" s="22">
        <f t="shared" si="0"/>
        <v>5820000</v>
      </c>
    </row>
    <row r="20" spans="1:10" x14ac:dyDescent="0.25">
      <c r="A20" s="36"/>
      <c r="B20" s="34"/>
      <c r="C20" s="36"/>
      <c r="D20" s="36"/>
      <c r="E20" s="36"/>
      <c r="F20" s="45"/>
      <c r="G20" s="21" t="s">
        <v>19</v>
      </c>
      <c r="H20" s="21">
        <v>24</v>
      </c>
      <c r="I20" s="22">
        <v>550000</v>
      </c>
      <c r="J20" s="22">
        <f t="shared" si="0"/>
        <v>13200000</v>
      </c>
    </row>
    <row r="21" spans="1:10" x14ac:dyDescent="0.25">
      <c r="A21" s="36"/>
      <c r="B21" s="34"/>
      <c r="C21" s="36"/>
      <c r="D21" s="36"/>
      <c r="E21" s="36"/>
      <c r="F21" s="45"/>
      <c r="G21" s="21" t="s">
        <v>17</v>
      </c>
      <c r="H21" s="21">
        <v>12</v>
      </c>
      <c r="I21" s="22">
        <v>455000</v>
      </c>
      <c r="J21" s="22">
        <f t="shared" si="0"/>
        <v>5460000</v>
      </c>
    </row>
    <row r="22" spans="1:10" x14ac:dyDescent="0.25">
      <c r="A22" s="37"/>
      <c r="B22" s="35"/>
      <c r="C22" s="37"/>
      <c r="D22" s="37"/>
      <c r="E22" s="37"/>
      <c r="F22" s="46"/>
      <c r="G22" s="23" t="s">
        <v>16</v>
      </c>
      <c r="H22" s="23">
        <v>24</v>
      </c>
      <c r="I22" s="24">
        <v>455000</v>
      </c>
      <c r="J22" s="24">
        <f t="shared" si="0"/>
        <v>10920000</v>
      </c>
    </row>
    <row r="23" spans="1:10" x14ac:dyDescent="0.25">
      <c r="A23" s="47">
        <v>650</v>
      </c>
      <c r="B23" s="48">
        <v>44057</v>
      </c>
      <c r="C23" s="47" t="s">
        <v>23</v>
      </c>
      <c r="D23" s="47" t="s">
        <v>24</v>
      </c>
      <c r="E23" s="47" t="s">
        <v>25</v>
      </c>
      <c r="F23" s="67"/>
      <c r="G23" s="19" t="s">
        <v>20</v>
      </c>
      <c r="H23" s="19">
        <v>24</v>
      </c>
      <c r="I23" s="20">
        <v>455000</v>
      </c>
      <c r="J23" s="20">
        <f t="shared" si="0"/>
        <v>10920000</v>
      </c>
    </row>
    <row r="24" spans="1:10" x14ac:dyDescent="0.25">
      <c r="A24" s="36"/>
      <c r="B24" s="34"/>
      <c r="C24" s="36"/>
      <c r="D24" s="36"/>
      <c r="E24" s="36"/>
      <c r="F24" s="68"/>
      <c r="G24" s="21" t="s">
        <v>14</v>
      </c>
      <c r="H24" s="21">
        <v>24</v>
      </c>
      <c r="I24" s="22">
        <v>465000</v>
      </c>
      <c r="J24" s="22">
        <f t="shared" si="0"/>
        <v>11160000</v>
      </c>
    </row>
    <row r="25" spans="1:10" x14ac:dyDescent="0.25">
      <c r="A25" s="36"/>
      <c r="B25" s="34"/>
      <c r="C25" s="36"/>
      <c r="D25" s="36"/>
      <c r="E25" s="36"/>
      <c r="F25" s="68"/>
      <c r="G25" s="21" t="s">
        <v>15</v>
      </c>
      <c r="H25" s="21">
        <v>24</v>
      </c>
      <c r="I25" s="22">
        <v>475000</v>
      </c>
      <c r="J25" s="22">
        <f t="shared" si="0"/>
        <v>11400000</v>
      </c>
    </row>
    <row r="26" spans="1:10" x14ac:dyDescent="0.25">
      <c r="A26" s="36"/>
      <c r="B26" s="34"/>
      <c r="C26" s="36"/>
      <c r="D26" s="36"/>
      <c r="E26" s="36"/>
      <c r="F26" s="68"/>
      <c r="G26" s="21" t="s">
        <v>13</v>
      </c>
      <c r="H26" s="21">
        <v>72</v>
      </c>
      <c r="I26" s="22">
        <v>485000</v>
      </c>
      <c r="J26" s="22">
        <f t="shared" si="0"/>
        <v>34920000</v>
      </c>
    </row>
    <row r="27" spans="1:10" x14ac:dyDescent="0.25">
      <c r="A27" s="36"/>
      <c r="B27" s="34"/>
      <c r="C27" s="36"/>
      <c r="D27" s="36"/>
      <c r="E27" s="36"/>
      <c r="F27" s="68"/>
      <c r="G27" s="21" t="s">
        <v>17</v>
      </c>
      <c r="H27" s="21">
        <v>36</v>
      </c>
      <c r="I27" s="22">
        <v>455000</v>
      </c>
      <c r="J27" s="22">
        <f t="shared" si="0"/>
        <v>16380000</v>
      </c>
    </row>
    <row r="28" spans="1:10" x14ac:dyDescent="0.25">
      <c r="A28" s="37"/>
      <c r="B28" s="35"/>
      <c r="C28" s="37"/>
      <c r="D28" s="37"/>
      <c r="E28" s="37"/>
      <c r="F28" s="69"/>
      <c r="G28" s="23" t="s">
        <v>16</v>
      </c>
      <c r="H28" s="23">
        <v>36</v>
      </c>
      <c r="I28" s="24">
        <v>455000</v>
      </c>
      <c r="J28" s="24">
        <f t="shared" si="0"/>
        <v>16380000</v>
      </c>
    </row>
    <row r="29" spans="1:10" s="27" customFormat="1" ht="18.75" x14ac:dyDescent="0.3">
      <c r="A29" s="49" t="s">
        <v>40</v>
      </c>
      <c r="B29" s="50"/>
      <c r="C29" s="50"/>
      <c r="D29" s="50"/>
      <c r="E29" s="50"/>
      <c r="F29" s="50"/>
      <c r="G29" s="50"/>
      <c r="H29" s="50"/>
      <c r="I29" s="51"/>
      <c r="J29" s="26">
        <f>SUM(J7:J28)</f>
        <v>290820000</v>
      </c>
    </row>
    <row r="31" spans="1:10" ht="18.75" x14ac:dyDescent="0.3">
      <c r="A31" s="27" t="s">
        <v>27</v>
      </c>
    </row>
    <row r="32" spans="1:10" x14ac:dyDescent="0.25">
      <c r="B32" s="55" t="s">
        <v>34</v>
      </c>
      <c r="C32" s="56"/>
      <c r="D32" s="56"/>
      <c r="E32" s="56"/>
      <c r="F32" s="56"/>
      <c r="G32" s="56"/>
      <c r="H32" s="56"/>
      <c r="I32" s="57"/>
      <c r="J32" s="28">
        <f>300000000+300000000*38%</f>
        <v>414000000</v>
      </c>
    </row>
    <row r="33" spans="1:10" x14ac:dyDescent="0.25">
      <c r="B33" s="52" t="s">
        <v>28</v>
      </c>
      <c r="C33" s="53"/>
      <c r="D33" s="53"/>
      <c r="E33" s="53"/>
      <c r="F33" s="53"/>
      <c r="G33" s="53"/>
      <c r="H33" s="53"/>
      <c r="I33" s="54"/>
      <c r="J33" s="29">
        <f>J29</f>
        <v>290820000</v>
      </c>
    </row>
    <row r="34" spans="1:10" x14ac:dyDescent="0.25">
      <c r="B34" s="58" t="s">
        <v>29</v>
      </c>
      <c r="C34" s="59"/>
      <c r="D34" s="59"/>
      <c r="E34" s="59"/>
      <c r="F34" s="59"/>
      <c r="G34" s="59"/>
      <c r="H34" s="59"/>
      <c r="I34" s="60"/>
      <c r="J34" s="30">
        <f>J32-J33</f>
        <v>123180000</v>
      </c>
    </row>
    <row r="36" spans="1:10" ht="18.75" x14ac:dyDescent="0.3">
      <c r="A36" s="27" t="s">
        <v>30</v>
      </c>
    </row>
    <row r="37" spans="1:10" x14ac:dyDescent="0.25">
      <c r="B37" s="64" t="s">
        <v>31</v>
      </c>
      <c r="C37" s="65"/>
      <c r="D37" s="66"/>
      <c r="E37" s="31">
        <v>300000000</v>
      </c>
    </row>
    <row r="38" spans="1:10" ht="33" customHeight="1" x14ac:dyDescent="0.25">
      <c r="B38" s="61" t="s">
        <v>32</v>
      </c>
      <c r="C38" s="62"/>
      <c r="D38" s="63"/>
      <c r="E38" s="32">
        <v>5000000</v>
      </c>
    </row>
    <row r="39" spans="1:10" x14ac:dyDescent="0.25">
      <c r="B39" s="58" t="s">
        <v>33</v>
      </c>
      <c r="C39" s="59"/>
      <c r="D39" s="60"/>
      <c r="E39" s="33">
        <f>E37-E38</f>
        <v>295000000</v>
      </c>
    </row>
  </sheetData>
  <mergeCells count="32">
    <mergeCell ref="B34:I34"/>
    <mergeCell ref="B39:D39"/>
    <mergeCell ref="B38:D38"/>
    <mergeCell ref="B37:D37"/>
    <mergeCell ref="E23:E28"/>
    <mergeCell ref="D23:D28"/>
    <mergeCell ref="C23:C28"/>
    <mergeCell ref="B23:B28"/>
    <mergeCell ref="F23:F28"/>
    <mergeCell ref="C7:C15"/>
    <mergeCell ref="B7:B15"/>
    <mergeCell ref="A7:A15"/>
    <mergeCell ref="A29:I29"/>
    <mergeCell ref="B33:I33"/>
    <mergeCell ref="B32:I32"/>
    <mergeCell ref="A23:A28"/>
    <mergeCell ref="B16:B22"/>
    <mergeCell ref="A16:A22"/>
    <mergeCell ref="A3:J3"/>
    <mergeCell ref="A4:J4"/>
    <mergeCell ref="A5:A6"/>
    <mergeCell ref="B5:B6"/>
    <mergeCell ref="C5:C6"/>
    <mergeCell ref="D5:F5"/>
    <mergeCell ref="G5:J5"/>
    <mergeCell ref="F7:F15"/>
    <mergeCell ref="F16:F22"/>
    <mergeCell ref="E16:E22"/>
    <mergeCell ref="D16:D22"/>
    <mergeCell ref="C16:C22"/>
    <mergeCell ref="E7:E15"/>
    <mergeCell ref="D7:D15"/>
  </mergeCells>
  <pageMargins left="1.02" right="0.2" top="0.25" bottom="0.2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1"/>
  <sheetViews>
    <sheetView tabSelected="1" workbookViewId="0">
      <selection activeCell="D12" sqref="D12"/>
    </sheetView>
  </sheetViews>
  <sheetFormatPr defaultRowHeight="15" x14ac:dyDescent="0.25"/>
  <sheetData>
    <row r="7" spans="4:4" x14ac:dyDescent="0.25">
      <c r="D7" t="s">
        <v>35</v>
      </c>
    </row>
    <row r="8" spans="4:4" x14ac:dyDescent="0.25">
      <c r="D8" t="s">
        <v>36</v>
      </c>
    </row>
    <row r="9" spans="4:4" x14ac:dyDescent="0.25">
      <c r="D9" t="s">
        <v>37</v>
      </c>
    </row>
    <row r="10" spans="4:4" x14ac:dyDescent="0.25">
      <c r="D10" t="s">
        <v>38</v>
      </c>
    </row>
    <row r="11" spans="4:4" x14ac:dyDescent="0.25"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2020-08-22T02:53:40Z</dcterms:modified>
</cp:coreProperties>
</file>