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6" sheetId="1" r:id="rId1"/>
    <sheet name="T7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33" i="1" l="1"/>
  <c r="H33" i="1"/>
  <c r="J33" i="1"/>
  <c r="L33" i="1"/>
  <c r="N33" i="1"/>
  <c r="P33" i="1"/>
  <c r="R33" i="1"/>
  <c r="T33" i="1"/>
  <c r="V33" i="1"/>
  <c r="X33" i="1"/>
  <c r="Z33" i="1"/>
  <c r="AB33" i="1"/>
  <c r="AD33" i="1"/>
  <c r="D33" i="1"/>
  <c r="AF32" i="2" l="1"/>
  <c r="T32" i="2"/>
  <c r="T33" i="2" s="1"/>
  <c r="P32" i="2"/>
  <c r="P33" i="2" s="1"/>
  <c r="L32" i="2"/>
  <c r="L33" i="2" s="1"/>
  <c r="H32" i="2"/>
  <c r="H33" i="2" s="1"/>
  <c r="D32" i="2"/>
  <c r="AF31" i="2"/>
  <c r="Z32" i="2"/>
  <c r="Z33" i="2" s="1"/>
  <c r="V32" i="2"/>
  <c r="V33" i="2" s="1"/>
  <c r="R32" i="2"/>
  <c r="R33" i="2" s="1"/>
  <c r="N32" i="2"/>
  <c r="N33" i="2" s="1"/>
  <c r="J32" i="2"/>
  <c r="J33" i="2" s="1"/>
  <c r="AG31" i="2"/>
  <c r="AG30" i="2"/>
  <c r="AF30" i="2"/>
  <c r="AG29" i="2"/>
  <c r="AF29" i="2"/>
  <c r="AG28" i="2"/>
  <c r="AF28" i="2"/>
  <c r="AG27" i="2"/>
  <c r="AF27" i="2"/>
  <c r="AG26" i="2"/>
  <c r="AF26" i="2"/>
  <c r="AG25" i="2"/>
  <c r="AF25" i="2"/>
  <c r="AG24" i="2"/>
  <c r="AF24" i="2"/>
  <c r="AG23" i="2"/>
  <c r="AF23" i="2"/>
  <c r="AG22" i="2"/>
  <c r="AF22" i="2"/>
  <c r="AG21" i="2"/>
  <c r="AF21" i="2"/>
  <c r="F32" i="2"/>
  <c r="F33" i="2" s="1"/>
  <c r="AG20" i="2"/>
  <c r="AF20" i="2"/>
  <c r="AG19" i="2"/>
  <c r="AF19" i="2"/>
  <c r="AG18" i="2"/>
  <c r="AF18" i="2"/>
  <c r="AG17" i="2"/>
  <c r="AF17" i="2"/>
  <c r="AG16" i="2"/>
  <c r="AF16" i="2"/>
  <c r="AG15" i="2"/>
  <c r="AF15" i="2"/>
  <c r="AG14" i="2"/>
  <c r="AF14" i="2"/>
  <c r="AG13" i="2"/>
  <c r="AF13" i="2"/>
  <c r="AG12" i="2"/>
  <c r="AF12" i="2"/>
  <c r="AG11" i="2"/>
  <c r="AF11" i="2"/>
  <c r="AG10" i="2"/>
  <c r="AF10" i="2"/>
  <c r="AF9" i="2"/>
  <c r="AD32" i="2"/>
  <c r="AB32" i="2"/>
  <c r="AB33" i="2" s="1"/>
  <c r="X32" i="2"/>
  <c r="X33" i="2" s="1"/>
  <c r="AG9" i="2"/>
  <c r="AG34" i="2" l="1"/>
  <c r="AF34" i="2"/>
  <c r="AG32" i="2"/>
  <c r="D33" i="2"/>
  <c r="AF35" i="2" l="1"/>
  <c r="S28" i="1" l="1"/>
  <c r="G28" i="1"/>
  <c r="Z31" i="1"/>
  <c r="V31" i="1"/>
  <c r="R31" i="1"/>
  <c r="N31" i="1"/>
  <c r="J31" i="1"/>
  <c r="F31" i="1"/>
  <c r="AC28" i="1" l="1"/>
  <c r="G22" i="1" l="1"/>
  <c r="AG22" i="1"/>
  <c r="AF22" i="1"/>
  <c r="F21" i="1" l="1"/>
  <c r="X9" i="1" l="1"/>
  <c r="AD9" i="1" l="1"/>
  <c r="D9" i="1"/>
  <c r="AB9" i="1"/>
  <c r="AG11" i="1" l="1"/>
  <c r="AG12" i="1"/>
  <c r="AG13" i="1"/>
  <c r="AG14" i="1"/>
  <c r="AG15" i="1"/>
  <c r="AG16" i="1"/>
  <c r="AG17" i="1"/>
  <c r="AG18" i="1"/>
  <c r="AG19" i="1"/>
  <c r="AG20" i="1"/>
  <c r="AG21" i="1"/>
  <c r="AG23" i="1"/>
  <c r="AG24" i="1"/>
  <c r="AG25" i="1"/>
  <c r="AG26" i="1"/>
  <c r="AG27" i="1"/>
  <c r="AG28" i="1"/>
  <c r="AG29" i="1"/>
  <c r="AG30" i="1"/>
  <c r="AG31" i="1"/>
  <c r="AF11" i="1"/>
  <c r="AF12" i="1"/>
  <c r="AF13" i="1"/>
  <c r="AF14" i="1"/>
  <c r="AF15" i="1"/>
  <c r="AF16" i="1"/>
  <c r="AF17" i="1"/>
  <c r="AF18" i="1"/>
  <c r="AF19" i="1"/>
  <c r="AF20" i="1"/>
  <c r="AF21" i="1"/>
  <c r="AF23" i="1"/>
  <c r="AF24" i="1"/>
  <c r="AF25" i="1"/>
  <c r="AF26" i="1"/>
  <c r="AF27" i="1"/>
  <c r="AF28" i="1"/>
  <c r="AF29" i="1"/>
  <c r="AF30" i="1"/>
  <c r="AF31" i="1"/>
  <c r="F34" i="1" l="1"/>
  <c r="X34" i="1"/>
  <c r="Z34" i="1"/>
  <c r="R34" i="1" l="1"/>
  <c r="AF33" i="1" l="1"/>
  <c r="AB34" i="1"/>
  <c r="V34" i="1"/>
  <c r="T34" i="1"/>
  <c r="P34" i="1"/>
  <c r="N34" i="1"/>
  <c r="L34" i="1"/>
  <c r="J34" i="1"/>
  <c r="H34" i="1"/>
  <c r="AG10" i="1"/>
  <c r="AF10" i="1"/>
  <c r="AG9" i="1"/>
  <c r="AF9" i="1"/>
  <c r="AG35" i="1" l="1"/>
  <c r="D34" i="1"/>
  <c r="AG33" i="1"/>
  <c r="AF35" i="1"/>
  <c r="AF3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<sst xmlns="http://schemas.openxmlformats.org/spreadsheetml/2006/main" count="149" uniqueCount="58">
  <si>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</si>
  <si>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</si>
  <si>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</si>
  <si>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</si>
  <si>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</si>
  <si>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</si>
  <si>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</si>
  <si>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</si>
  <si>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</si>
  <si>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</si>
  <si>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</si>
  <si>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</si>
  <si>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</si>
  <si>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</si>
  <si>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</si>
  <si>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</si>
  <si>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</si>
  <si>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</si>
  <si>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</si>
  <si>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</si>
  <si>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</si>
  <si>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</si>
  <si>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</si>
  <si>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</si>
  <si>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</si>
  <si>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</si>
  <si>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</si>
  <si>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</si>
  <si>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</si>
  <si>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</si>
  <si>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</si>
  <si>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</si>
  <si>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</si>
  <si>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</si>
  <si>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</si>
  <si>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</si>
  <si>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</si>
  <si>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</si>
  <si>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</si>
  <si>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</si>
  <si>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</si>
  <si>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</si>
  <si>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</si>
  <si>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</si>
  <si>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</si>
  <si>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</si>
  <si>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</si>
  <si>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</si>
  <si>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</si>
  <si>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</si>
  <si>
    <t>Dđại Lý Thanh hóa</t>
  </si>
  <si>
    <t>Chị Phương Yên Châu</t>
  </si>
  <si>
    <t>10 bộ cốc</t>
  </si>
  <si>
    <t>Tâm nanomilk</t>
  </si>
  <si>
    <t>Kín -&gt; An Khánh</t>
  </si>
  <si>
    <t>Tồn</t>
  </si>
  <si>
    <t xml:space="preserve">Kho -&gt; An Khánh </t>
  </si>
  <si>
    <t>Tháng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</si>
</sst>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1"/>
  <sheetViews>
    <sheetView workbookViewId="0">
      <pane xSplit="2" ySplit="8" topLeftCell="C28" activePane="bottomRight" state="frozen"/>
      <selection pane="topRight" activeCell="C1" sqref="C1"/>
      <selection pane="bottomLeft" activeCell="A9" sqref="A9"/>
      <selection pane="bottomRight" activeCell="K29" sqref="K29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64" t="s">
        <v>0</v>
      </c>
      <c r="B1" s="64"/>
      <c r="C1" s="64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65" t="s">
        <v>2</v>
      </c>
      <c r="B2" s="65"/>
      <c r="C2" s="65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66" t="s">
        <v>39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</row>
    <row r="4" spans="1:34" x14ac:dyDescent="0.25">
      <c r="A4" s="66" t="s">
        <v>38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</row>
    <row r="5" spans="1:34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11"/>
      <c r="AG5" s="11"/>
      <c r="AH5" s="11"/>
    </row>
    <row r="6" spans="1:34" x14ac:dyDescent="0.25">
      <c r="A6" s="63" t="s">
        <v>4</v>
      </c>
      <c r="B6" s="67" t="s">
        <v>5</v>
      </c>
      <c r="C6" s="63" t="s">
        <v>6</v>
      </c>
      <c r="D6" s="68" t="s">
        <v>7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70"/>
      <c r="AH6" s="63" t="s">
        <v>8</v>
      </c>
    </row>
    <row r="7" spans="1:34" x14ac:dyDescent="0.25">
      <c r="A7" s="63"/>
      <c r="B7" s="67"/>
      <c r="C7" s="63"/>
      <c r="D7" s="71" t="s">
        <v>9</v>
      </c>
      <c r="E7" s="71"/>
      <c r="F7" s="63" t="s">
        <v>10</v>
      </c>
      <c r="G7" s="63"/>
      <c r="H7" s="72" t="s">
        <v>11</v>
      </c>
      <c r="I7" s="72"/>
      <c r="J7" s="63" t="s">
        <v>12</v>
      </c>
      <c r="K7" s="63"/>
      <c r="L7" s="73" t="s">
        <v>13</v>
      </c>
      <c r="M7" s="73"/>
      <c r="N7" s="63" t="s">
        <v>14</v>
      </c>
      <c r="O7" s="63"/>
      <c r="P7" s="80" t="s">
        <v>15</v>
      </c>
      <c r="Q7" s="80"/>
      <c r="R7" s="63" t="s">
        <v>16</v>
      </c>
      <c r="S7" s="63"/>
      <c r="T7" s="81" t="s">
        <v>17</v>
      </c>
      <c r="U7" s="81"/>
      <c r="V7" s="63" t="s">
        <v>18</v>
      </c>
      <c r="W7" s="63"/>
      <c r="X7" s="82" t="s">
        <v>19</v>
      </c>
      <c r="Y7" s="82"/>
      <c r="Z7" s="63" t="s">
        <v>20</v>
      </c>
      <c r="AA7" s="63"/>
      <c r="AB7" s="74" t="s">
        <v>21</v>
      </c>
      <c r="AC7" s="74"/>
      <c r="AD7" s="63" t="s">
        <v>22</v>
      </c>
      <c r="AE7" s="63"/>
      <c r="AF7" s="75" t="s">
        <v>23</v>
      </c>
      <c r="AG7" s="75" t="s">
        <v>24</v>
      </c>
      <c r="AH7" s="63"/>
    </row>
    <row r="8" spans="1:34" x14ac:dyDescent="0.25">
      <c r="A8" s="63"/>
      <c r="B8" s="67"/>
      <c r="C8" s="63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76"/>
      <c r="AG8" s="76"/>
      <c r="AH8" s="63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3" si="0">E10+G10+I10+K10+M10+O10+Q10+S10+U10+W10+Y10+AA10+AC10+AE10</f>
        <v>0</v>
      </c>
      <c r="AG10" s="20">
        <f t="shared" ref="AG10:AG31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44000</v>
      </c>
      <c r="C17" s="31" t="s">
        <v>42</v>
      </c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/>
      <c r="W17" s="31"/>
      <c r="X17" s="37"/>
      <c r="Y17" s="37">
        <v>4</v>
      </c>
      <c r="Z17" s="31"/>
      <c r="AA17" s="31"/>
      <c r="AB17" s="38"/>
      <c r="AC17" s="38"/>
      <c r="AD17" s="31"/>
      <c r="AE17" s="31"/>
      <c r="AF17" s="20">
        <f t="shared" si="0"/>
        <v>4</v>
      </c>
      <c r="AG17" s="20">
        <f t="shared" si="1"/>
        <v>0</v>
      </c>
      <c r="AH17" s="31"/>
    </row>
    <row r="18" spans="1:34" x14ac:dyDescent="0.25">
      <c r="A18" s="29"/>
      <c r="B18" s="30">
        <v>44000</v>
      </c>
      <c r="C18" s="31" t="s">
        <v>43</v>
      </c>
      <c r="D18" s="32"/>
      <c r="E18" s="32">
        <v>3</v>
      </c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3</v>
      </c>
      <c r="AG18" s="20">
        <f t="shared" si="1"/>
        <v>0</v>
      </c>
      <c r="AH18" s="31"/>
    </row>
    <row r="19" spans="1:34" x14ac:dyDescent="0.25">
      <c r="A19" s="29"/>
      <c r="B19" s="30">
        <v>44000</v>
      </c>
      <c r="C19" s="31" t="s">
        <v>44</v>
      </c>
      <c r="D19" s="32"/>
      <c r="E19" s="32">
        <v>24</v>
      </c>
      <c r="F19" s="31"/>
      <c r="G19" s="31"/>
      <c r="H19" s="33"/>
      <c r="I19" s="33">
        <v>2</v>
      </c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12</v>
      </c>
      <c r="Z19" s="31"/>
      <c r="AA19" s="31"/>
      <c r="AB19" s="38"/>
      <c r="AC19" s="38">
        <v>24</v>
      </c>
      <c r="AD19" s="31"/>
      <c r="AE19" s="31"/>
      <c r="AF19" s="20">
        <f t="shared" si="0"/>
        <v>62</v>
      </c>
      <c r="AG19" s="20">
        <f t="shared" si="1"/>
        <v>0</v>
      </c>
      <c r="AH19" s="31"/>
    </row>
    <row r="20" spans="1:34" x14ac:dyDescent="0.25">
      <c r="A20" s="29"/>
      <c r="B20" s="30">
        <v>44002</v>
      </c>
      <c r="C20" s="31" t="s">
        <v>45</v>
      </c>
      <c r="D20" s="32"/>
      <c r="E20" s="32"/>
      <c r="F20" s="31"/>
      <c r="G20" s="31">
        <v>12</v>
      </c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12</v>
      </c>
      <c r="AG20" s="20">
        <f t="shared" si="1"/>
        <v>0</v>
      </c>
      <c r="AH20" s="31"/>
    </row>
    <row r="21" spans="1:34" x14ac:dyDescent="0.25">
      <c r="A21" s="29"/>
      <c r="B21" s="30">
        <v>44002</v>
      </c>
      <c r="C21" s="31" t="s">
        <v>46</v>
      </c>
      <c r="D21" s="32"/>
      <c r="E21" s="32"/>
      <c r="F21" s="31">
        <f>30*12</f>
        <v>360</v>
      </c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20">
        <f t="shared" si="0"/>
        <v>0</v>
      </c>
      <c r="AG21" s="20">
        <f t="shared" si="1"/>
        <v>360</v>
      </c>
      <c r="AH21" s="31"/>
    </row>
    <row r="22" spans="1:34" x14ac:dyDescent="0.25">
      <c r="A22" s="29"/>
      <c r="B22" s="30">
        <v>44002</v>
      </c>
      <c r="C22" s="31" t="s">
        <v>49</v>
      </c>
      <c r="D22" s="32"/>
      <c r="E22" s="32"/>
      <c r="F22" s="31"/>
      <c r="G22" s="31">
        <f>12*5</f>
        <v>60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60</v>
      </c>
      <c r="AG22" s="20">
        <f t="shared" si="1"/>
        <v>0</v>
      </c>
      <c r="AH22" s="31" t="s">
        <v>52</v>
      </c>
    </row>
    <row r="23" spans="1:34" x14ac:dyDescent="0.25">
      <c r="A23" s="29"/>
      <c r="B23" s="30">
        <v>44006</v>
      </c>
      <c r="C23" s="31" t="s">
        <v>47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>
        <v>1</v>
      </c>
      <c r="Z23" s="31"/>
      <c r="AA23" s="31"/>
      <c r="AB23" s="38"/>
      <c r="AC23" s="38">
        <v>1</v>
      </c>
      <c r="AD23" s="31"/>
      <c r="AE23" s="31"/>
      <c r="AF23" s="20">
        <f t="shared" si="0"/>
        <v>2</v>
      </c>
      <c r="AG23" s="20">
        <f t="shared" si="1"/>
        <v>0</v>
      </c>
      <c r="AH23" s="31"/>
    </row>
    <row r="24" spans="1:34" x14ac:dyDescent="0.25">
      <c r="A24" s="29"/>
      <c r="B24" s="30">
        <v>44006</v>
      </c>
      <c r="C24" s="31" t="s">
        <v>32</v>
      </c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>
        <v>24</v>
      </c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24</v>
      </c>
      <c r="AH24" s="31"/>
    </row>
    <row r="25" spans="1:34" x14ac:dyDescent="0.25">
      <c r="A25" s="29"/>
      <c r="B25" s="30">
        <v>44006</v>
      </c>
      <c r="C25" s="31" t="s">
        <v>45</v>
      </c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>
        <v>12</v>
      </c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12</v>
      </c>
      <c r="AG25" s="20">
        <f t="shared" si="1"/>
        <v>0</v>
      </c>
      <c r="AH25" s="31"/>
    </row>
    <row r="26" spans="1:34" x14ac:dyDescent="0.25">
      <c r="A26" s="29"/>
      <c r="B26" s="30">
        <v>44006</v>
      </c>
      <c r="C26" s="31" t="s">
        <v>40</v>
      </c>
      <c r="D26" s="32"/>
      <c r="E26" s="32">
        <v>24</v>
      </c>
      <c r="F26" s="31"/>
      <c r="G26" s="31">
        <v>24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>
        <v>12</v>
      </c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/>
    </row>
    <row r="27" spans="1:34" x14ac:dyDescent="0.25">
      <c r="A27" s="29"/>
      <c r="B27" s="30">
        <v>44007</v>
      </c>
      <c r="C27" s="31" t="s">
        <v>48</v>
      </c>
      <c r="D27" s="32"/>
      <c r="E27" s="32">
        <v>2</v>
      </c>
      <c r="F27" s="31"/>
      <c r="G27" s="31"/>
      <c r="H27" s="33"/>
      <c r="I27" s="33">
        <v>2</v>
      </c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20">
        <f t="shared" si="0"/>
        <v>4</v>
      </c>
      <c r="AG27" s="20">
        <f t="shared" si="1"/>
        <v>0</v>
      </c>
      <c r="AH27" s="31"/>
    </row>
    <row r="28" spans="1:34" x14ac:dyDescent="0.25">
      <c r="A28" s="29"/>
      <c r="B28" s="30">
        <v>44009</v>
      </c>
      <c r="C28" s="31" t="s">
        <v>50</v>
      </c>
      <c r="D28" s="32"/>
      <c r="E28" s="32"/>
      <c r="F28" s="31"/>
      <c r="G28" s="31">
        <f>7*12</f>
        <v>84</v>
      </c>
      <c r="H28" s="33"/>
      <c r="I28" s="33"/>
      <c r="J28" s="31"/>
      <c r="K28" s="31">
        <v>72</v>
      </c>
      <c r="L28" s="34"/>
      <c r="M28" s="34"/>
      <c r="N28" s="31"/>
      <c r="O28" s="31">
        <v>60</v>
      </c>
      <c r="P28" s="35"/>
      <c r="Q28" s="35"/>
      <c r="R28" s="31"/>
      <c r="S28" s="31">
        <f>72-24</f>
        <v>48</v>
      </c>
      <c r="T28" s="36"/>
      <c r="U28" s="36"/>
      <c r="V28" s="31"/>
      <c r="W28" s="31">
        <v>24</v>
      </c>
      <c r="X28" s="37"/>
      <c r="Y28" s="37">
        <v>84</v>
      </c>
      <c r="Z28" s="31"/>
      <c r="AA28" s="31">
        <v>48</v>
      </c>
      <c r="AB28" s="38"/>
      <c r="AC28" s="38">
        <f>72-19</f>
        <v>53</v>
      </c>
      <c r="AD28" s="31"/>
      <c r="AE28" s="31"/>
      <c r="AF28" s="20">
        <f t="shared" si="0"/>
        <v>473</v>
      </c>
      <c r="AG28" s="20">
        <f t="shared" si="1"/>
        <v>0</v>
      </c>
      <c r="AH28" s="31"/>
    </row>
    <row r="29" spans="1:34" x14ac:dyDescent="0.25">
      <c r="A29" s="29"/>
      <c r="B29" s="30">
        <v>44009</v>
      </c>
      <c r="C29" s="31" t="s">
        <v>32</v>
      </c>
      <c r="D29" s="32"/>
      <c r="E29" s="32"/>
      <c r="F29" s="31"/>
      <c r="G29" s="31"/>
      <c r="H29" s="33"/>
      <c r="I29" s="33"/>
      <c r="J29" s="31">
        <v>3</v>
      </c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>
        <v>3</v>
      </c>
      <c r="W29" s="31"/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0</v>
      </c>
      <c r="AG29" s="20">
        <f t="shared" si="1"/>
        <v>6</v>
      </c>
      <c r="AH29" s="31"/>
    </row>
    <row r="30" spans="1:34" x14ac:dyDescent="0.25">
      <c r="A30" s="29"/>
      <c r="B30" s="30">
        <v>44009</v>
      </c>
      <c r="C30" s="31" t="s">
        <v>51</v>
      </c>
      <c r="D30" s="32"/>
      <c r="E30" s="32"/>
      <c r="F30" s="31"/>
      <c r="G30" s="31"/>
      <c r="H30" s="33"/>
      <c r="I30" s="33"/>
      <c r="J30" s="31"/>
      <c r="K30" s="31">
        <v>3</v>
      </c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>
        <v>3</v>
      </c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</v>
      </c>
      <c r="AG30" s="20">
        <f t="shared" si="1"/>
        <v>0</v>
      </c>
      <c r="AH30" s="31"/>
    </row>
    <row r="31" spans="1:34" x14ac:dyDescent="0.25">
      <c r="A31" s="29"/>
      <c r="B31" s="30">
        <v>44009</v>
      </c>
      <c r="C31" s="31" t="s">
        <v>46</v>
      </c>
      <c r="D31" s="32"/>
      <c r="E31" s="32"/>
      <c r="F31" s="31">
        <f>20*12</f>
        <v>240</v>
      </c>
      <c r="G31" s="31"/>
      <c r="H31" s="33"/>
      <c r="I31" s="33"/>
      <c r="J31" s="31">
        <f>10*12</f>
        <v>120</v>
      </c>
      <c r="K31" s="31"/>
      <c r="L31" s="34"/>
      <c r="M31" s="34"/>
      <c r="N31" s="31">
        <f>5*12</f>
        <v>60</v>
      </c>
      <c r="O31" s="31"/>
      <c r="P31" s="35"/>
      <c r="Q31" s="35"/>
      <c r="R31" s="31">
        <f>10*12</f>
        <v>120</v>
      </c>
      <c r="S31" s="31"/>
      <c r="T31" s="36"/>
      <c r="U31" s="36"/>
      <c r="V31" s="31">
        <f>5*12</f>
        <v>60</v>
      </c>
      <c r="W31" s="31"/>
      <c r="X31" s="37"/>
      <c r="Y31" s="37"/>
      <c r="Z31" s="31">
        <f>10*12</f>
        <v>120</v>
      </c>
      <c r="AA31" s="31"/>
      <c r="AB31" s="38"/>
      <c r="AC31" s="38"/>
      <c r="AD31" s="31"/>
      <c r="AE31" s="31"/>
      <c r="AF31" s="20">
        <f t="shared" si="0"/>
        <v>0</v>
      </c>
      <c r="AG31" s="20">
        <f t="shared" si="1"/>
        <v>720</v>
      </c>
      <c r="AH31" s="31"/>
    </row>
    <row r="32" spans="1:34" x14ac:dyDescent="0.25">
      <c r="A32" s="29"/>
      <c r="B32" s="30">
        <v>44011</v>
      </c>
      <c r="C32" s="31" t="s">
        <v>54</v>
      </c>
      <c r="D32" s="32"/>
      <c r="E32" s="32"/>
      <c r="F32" s="31"/>
      <c r="G32" s="31">
        <v>24</v>
      </c>
      <c r="H32" s="33"/>
      <c r="I32" s="33"/>
      <c r="J32" s="31"/>
      <c r="K32" s="31">
        <v>12</v>
      </c>
      <c r="L32" s="34"/>
      <c r="M32" s="34"/>
      <c r="N32" s="31"/>
      <c r="O32" s="31"/>
      <c r="P32" s="35"/>
      <c r="Q32" s="35"/>
      <c r="R32" s="31"/>
      <c r="S32" s="31">
        <v>24</v>
      </c>
      <c r="T32" s="36"/>
      <c r="U32" s="36"/>
      <c r="V32" s="31"/>
      <c r="W32" s="31">
        <v>12</v>
      </c>
      <c r="X32" s="37"/>
      <c r="Y32" s="37"/>
      <c r="Z32" s="31"/>
      <c r="AA32" s="31">
        <v>12</v>
      </c>
      <c r="AB32" s="38"/>
      <c r="AC32" s="38"/>
      <c r="AD32" s="31"/>
      <c r="AE32" s="31"/>
      <c r="AF32" s="20"/>
      <c r="AG32" s="20"/>
      <c r="AH32" s="31"/>
    </row>
    <row r="33" spans="1:34" x14ac:dyDescent="0.25">
      <c r="A33" s="39"/>
      <c r="B33" s="40"/>
      <c r="C33" s="41" t="s">
        <v>29</v>
      </c>
      <c r="D33" s="77">
        <f>SUM(D9:D32)-SUM(E9:E32)</f>
        <v>16</v>
      </c>
      <c r="E33" s="77"/>
      <c r="F33" s="77">
        <f t="shared" ref="F33" si="2">SUM(F9:F32)-SUM(G9:G32)</f>
        <v>396</v>
      </c>
      <c r="G33" s="77"/>
      <c r="H33" s="77">
        <f t="shared" ref="H33" si="3">SUM(H9:H32)-SUM(I9:I32)</f>
        <v>5</v>
      </c>
      <c r="I33" s="77"/>
      <c r="J33" s="77">
        <f t="shared" ref="J33" si="4">SUM(J9:J32)-SUM(K9:K32)</f>
        <v>36</v>
      </c>
      <c r="K33" s="77"/>
      <c r="L33" s="77">
        <f t="shared" ref="L33" si="5">SUM(L9:L32)-SUM(M9:M32)</f>
        <v>13</v>
      </c>
      <c r="M33" s="77"/>
      <c r="N33" s="77">
        <f t="shared" ref="N33" si="6">SUM(N9:N32)-SUM(O9:O32)</f>
        <v>0</v>
      </c>
      <c r="O33" s="77"/>
      <c r="P33" s="77">
        <f t="shared" ref="P33" si="7">SUM(P9:P32)-SUM(Q9:Q32)</f>
        <v>0</v>
      </c>
      <c r="Q33" s="77"/>
      <c r="R33" s="77">
        <f t="shared" ref="R33" si="8">SUM(R9:R32)-SUM(S9:S32)</f>
        <v>48</v>
      </c>
      <c r="S33" s="77"/>
      <c r="T33" s="77">
        <f t="shared" ref="T33" si="9">SUM(T9:T32)-SUM(U9:U32)</f>
        <v>7</v>
      </c>
      <c r="U33" s="77"/>
      <c r="V33" s="77">
        <f t="shared" ref="V33" si="10">SUM(V9:V32)-SUM(W9:W32)</f>
        <v>24</v>
      </c>
      <c r="W33" s="77"/>
      <c r="X33" s="77">
        <f t="shared" ref="X33" si="11">SUM(X9:X32)-SUM(Y9:Y32)</f>
        <v>39</v>
      </c>
      <c r="Y33" s="77"/>
      <c r="Z33" s="77">
        <f t="shared" ref="Z33" si="12">SUM(Z9:Z32)-SUM(AA9:AA32)</f>
        <v>60</v>
      </c>
      <c r="AA33" s="77"/>
      <c r="AB33" s="77">
        <f t="shared" ref="AB33" si="13">SUM(AB9:AB32)-SUM(AC9:AC32)</f>
        <v>0</v>
      </c>
      <c r="AC33" s="77"/>
      <c r="AD33" s="77">
        <f t="shared" ref="AD33" si="14">SUM(AD9:AD32)-SUM(AE9:AE32)</f>
        <v>127</v>
      </c>
      <c r="AE33" s="77"/>
      <c r="AF33" s="20">
        <f t="shared" si="0"/>
        <v>0</v>
      </c>
      <c r="AG33" s="20">
        <f>D33+F33+H33+J33+L33+N33+P33+R33+T33+V33+X33+Z33+AB33+AD33</f>
        <v>771</v>
      </c>
      <c r="AH33" s="42"/>
    </row>
    <row r="34" spans="1:34" x14ac:dyDescent="0.25">
      <c r="A34" s="39"/>
      <c r="B34" s="40"/>
      <c r="C34" s="41" t="s">
        <v>30</v>
      </c>
      <c r="D34" s="92">
        <f>D33/24</f>
        <v>0.66666666666666663</v>
      </c>
      <c r="E34" s="92"/>
      <c r="F34" s="58">
        <f>F33/12</f>
        <v>33</v>
      </c>
      <c r="G34" s="58"/>
      <c r="H34" s="93">
        <f>H33/24</f>
        <v>0.20833333333333334</v>
      </c>
      <c r="I34" s="93"/>
      <c r="J34" s="58">
        <f>J33/12</f>
        <v>3</v>
      </c>
      <c r="K34" s="58"/>
      <c r="L34" s="94">
        <f>L33/24</f>
        <v>0.54166666666666663</v>
      </c>
      <c r="M34" s="94"/>
      <c r="N34" s="58">
        <f>N33/12</f>
        <v>0</v>
      </c>
      <c r="O34" s="58"/>
      <c r="P34" s="61">
        <f>P33/24</f>
        <v>0</v>
      </c>
      <c r="Q34" s="61"/>
      <c r="R34" s="58">
        <f>R33/12</f>
        <v>4</v>
      </c>
      <c r="S34" s="58"/>
      <c r="T34" s="62">
        <f>T33/24</f>
        <v>0.29166666666666669</v>
      </c>
      <c r="U34" s="62"/>
      <c r="V34" s="58">
        <f>V33/12</f>
        <v>2</v>
      </c>
      <c r="W34" s="58"/>
      <c r="X34" s="57">
        <f>X33/12</f>
        <v>3.25</v>
      </c>
      <c r="Y34" s="57"/>
      <c r="Z34" s="58">
        <f>Z33/12</f>
        <v>5</v>
      </c>
      <c r="AA34" s="58"/>
      <c r="AB34" s="59">
        <f>AB33/24</f>
        <v>0</v>
      </c>
      <c r="AC34" s="59"/>
      <c r="AD34" s="60"/>
      <c r="AE34" s="60"/>
      <c r="AF34" s="20"/>
      <c r="AG34" s="20"/>
      <c r="AH34" s="42"/>
    </row>
    <row r="35" spans="1:34" s="41" customFormat="1" x14ac:dyDescent="0.25">
      <c r="A35" s="84" t="s">
        <v>27</v>
      </c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6"/>
      <c r="AF35" s="43">
        <f>SUM(AF9:AF31)</f>
        <v>763</v>
      </c>
      <c r="AG35" s="43">
        <f>SUM(AG9:AG31)</f>
        <v>1618</v>
      </c>
      <c r="AH35" s="44"/>
    </row>
    <row r="36" spans="1:34" x14ac:dyDescent="0.25">
      <c r="A36" s="84" t="s">
        <v>28</v>
      </c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6"/>
      <c r="AF36" s="87">
        <f>AG35-AF35</f>
        <v>855</v>
      </c>
      <c r="AG36" s="88"/>
      <c r="AH36" s="44"/>
    </row>
    <row r="41" spans="1:34" x14ac:dyDescent="0.25">
      <c r="X41" s="6" t="s">
        <v>41</v>
      </c>
    </row>
  </sheetData>
  <mergeCells count="57">
    <mergeCell ref="AB33:AC33"/>
    <mergeCell ref="AD33:AE33"/>
    <mergeCell ref="A35:AE35"/>
    <mergeCell ref="A36:AE36"/>
    <mergeCell ref="AF36:AG36"/>
    <mergeCell ref="P33:Q33"/>
    <mergeCell ref="R33:S33"/>
    <mergeCell ref="T33:U33"/>
    <mergeCell ref="V33:W33"/>
    <mergeCell ref="X33:Y33"/>
    <mergeCell ref="Z33:AA33"/>
    <mergeCell ref="D34:E34"/>
    <mergeCell ref="F34:G34"/>
    <mergeCell ref="H34:I34"/>
    <mergeCell ref="J34:K34"/>
    <mergeCell ref="L34:M34"/>
    <mergeCell ref="AB7:AC7"/>
    <mergeCell ref="AD7:AE7"/>
    <mergeCell ref="AF7:AF8"/>
    <mergeCell ref="AG7:AG8"/>
    <mergeCell ref="D33:E33"/>
    <mergeCell ref="F33:G33"/>
    <mergeCell ref="H33:I33"/>
    <mergeCell ref="J33:K33"/>
    <mergeCell ref="L33:M33"/>
    <mergeCell ref="N33:O33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X34:Y34"/>
    <mergeCell ref="Z34:AA34"/>
    <mergeCell ref="AB34:AC34"/>
    <mergeCell ref="AD34:AE34"/>
    <mergeCell ref="N34:O34"/>
    <mergeCell ref="P34:Q34"/>
    <mergeCell ref="R34:S34"/>
    <mergeCell ref="T34:U34"/>
    <mergeCell ref="V34:W34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0"/>
  <sheetViews>
    <sheetView tabSelected="1" topLeftCell="A16" workbookViewId="0">
      <selection activeCell="J22" sqref="J22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64" t="s">
        <v>0</v>
      </c>
      <c r="B1" s="64"/>
      <c r="C1" s="64"/>
      <c r="D1" s="51"/>
      <c r="E1" s="51"/>
      <c r="F1" s="51"/>
      <c r="G1" s="51"/>
      <c r="H1" s="51"/>
      <c r="I1" s="5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5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65" t="s">
        <v>2</v>
      </c>
      <c r="B2" s="65"/>
      <c r="C2" s="65"/>
      <c r="D2" s="52"/>
      <c r="E2" s="52"/>
      <c r="F2" s="52"/>
      <c r="G2" s="52"/>
      <c r="H2" s="52"/>
      <c r="I2" s="5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5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66" t="s">
        <v>39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</row>
    <row r="4" spans="1:34" x14ac:dyDescent="0.25">
      <c r="A4" s="66" t="s">
        <v>57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</row>
    <row r="5" spans="1:34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53"/>
      <c r="AG5" s="53"/>
      <c r="AH5" s="53"/>
    </row>
    <row r="6" spans="1:34" x14ac:dyDescent="0.25">
      <c r="A6" s="63" t="s">
        <v>4</v>
      </c>
      <c r="B6" s="67" t="s">
        <v>5</v>
      </c>
      <c r="C6" s="63" t="s">
        <v>6</v>
      </c>
      <c r="D6" s="68" t="s">
        <v>7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70"/>
      <c r="AH6" s="63" t="s">
        <v>8</v>
      </c>
    </row>
    <row r="7" spans="1:34" x14ac:dyDescent="0.25">
      <c r="A7" s="63"/>
      <c r="B7" s="67"/>
      <c r="C7" s="63"/>
      <c r="D7" s="71" t="s">
        <v>9</v>
      </c>
      <c r="E7" s="71"/>
      <c r="F7" s="63" t="s">
        <v>10</v>
      </c>
      <c r="G7" s="63"/>
      <c r="H7" s="72" t="s">
        <v>11</v>
      </c>
      <c r="I7" s="72"/>
      <c r="J7" s="63" t="s">
        <v>12</v>
      </c>
      <c r="K7" s="63"/>
      <c r="L7" s="73" t="s">
        <v>13</v>
      </c>
      <c r="M7" s="73"/>
      <c r="N7" s="63" t="s">
        <v>14</v>
      </c>
      <c r="O7" s="63"/>
      <c r="P7" s="80" t="s">
        <v>15</v>
      </c>
      <c r="Q7" s="80"/>
      <c r="R7" s="63" t="s">
        <v>16</v>
      </c>
      <c r="S7" s="63"/>
      <c r="T7" s="81" t="s">
        <v>17</v>
      </c>
      <c r="U7" s="81"/>
      <c r="V7" s="63" t="s">
        <v>18</v>
      </c>
      <c r="W7" s="63"/>
      <c r="X7" s="82" t="s">
        <v>19</v>
      </c>
      <c r="Y7" s="82"/>
      <c r="Z7" s="63" t="s">
        <v>20</v>
      </c>
      <c r="AA7" s="63"/>
      <c r="AB7" s="74" t="s">
        <v>21</v>
      </c>
      <c r="AC7" s="74"/>
      <c r="AD7" s="63" t="s">
        <v>22</v>
      </c>
      <c r="AE7" s="63"/>
      <c r="AF7" s="75" t="s">
        <v>23</v>
      </c>
      <c r="AG7" s="75" t="s">
        <v>24</v>
      </c>
      <c r="AH7" s="63"/>
    </row>
    <row r="8" spans="1:34" x14ac:dyDescent="0.25">
      <c r="A8" s="63"/>
      <c r="B8" s="67"/>
      <c r="C8" s="63"/>
      <c r="D8" s="54" t="s">
        <v>25</v>
      </c>
      <c r="E8" s="54" t="s">
        <v>26</v>
      </c>
      <c r="F8" s="47" t="s">
        <v>25</v>
      </c>
      <c r="G8" s="47" t="s">
        <v>26</v>
      </c>
      <c r="H8" s="55" t="s">
        <v>25</v>
      </c>
      <c r="I8" s="55" t="s">
        <v>26</v>
      </c>
      <c r="J8" s="47" t="s">
        <v>25</v>
      </c>
      <c r="K8" s="47" t="s">
        <v>26</v>
      </c>
      <c r="L8" s="56" t="s">
        <v>25</v>
      </c>
      <c r="M8" s="56" t="s">
        <v>26</v>
      </c>
      <c r="N8" s="47" t="s">
        <v>25</v>
      </c>
      <c r="O8" s="47" t="s">
        <v>26</v>
      </c>
      <c r="P8" s="48" t="s">
        <v>25</v>
      </c>
      <c r="Q8" s="48" t="s">
        <v>26</v>
      </c>
      <c r="R8" s="47" t="s">
        <v>25</v>
      </c>
      <c r="S8" s="47" t="s">
        <v>26</v>
      </c>
      <c r="T8" s="49" t="s">
        <v>25</v>
      </c>
      <c r="U8" s="49" t="s">
        <v>26</v>
      </c>
      <c r="V8" s="47" t="s">
        <v>25</v>
      </c>
      <c r="W8" s="47" t="s">
        <v>26</v>
      </c>
      <c r="X8" s="50" t="s">
        <v>25</v>
      </c>
      <c r="Y8" s="50" t="s">
        <v>26</v>
      </c>
      <c r="Z8" s="47" t="s">
        <v>25</v>
      </c>
      <c r="AA8" s="47" t="s">
        <v>26</v>
      </c>
      <c r="AB8" s="46" t="s">
        <v>25</v>
      </c>
      <c r="AC8" s="46" t="s">
        <v>26</v>
      </c>
      <c r="AD8" s="47" t="s">
        <v>25</v>
      </c>
      <c r="AE8" s="47" t="s">
        <v>26</v>
      </c>
      <c r="AF8" s="76"/>
      <c r="AG8" s="76"/>
      <c r="AH8" s="63"/>
    </row>
    <row r="9" spans="1:34" x14ac:dyDescent="0.25">
      <c r="A9" s="20"/>
      <c r="B9" s="21">
        <v>44012</v>
      </c>
      <c r="C9" s="20" t="s">
        <v>55</v>
      </c>
      <c r="D9" s="22">
        <v>16</v>
      </c>
      <c r="E9" s="22"/>
      <c r="F9" s="20">
        <v>396</v>
      </c>
      <c r="G9" s="20"/>
      <c r="H9" s="23">
        <v>5</v>
      </c>
      <c r="I9" s="23"/>
      <c r="J9" s="20">
        <v>36</v>
      </c>
      <c r="K9" s="20"/>
      <c r="L9" s="24">
        <v>13</v>
      </c>
      <c r="M9" s="24"/>
      <c r="N9" s="20">
        <v>0</v>
      </c>
      <c r="O9" s="20"/>
      <c r="P9" s="25">
        <v>0</v>
      </c>
      <c r="Q9" s="25"/>
      <c r="R9" s="20">
        <v>48</v>
      </c>
      <c r="S9" s="20"/>
      <c r="T9" s="26">
        <v>7</v>
      </c>
      <c r="U9" s="26"/>
      <c r="V9" s="20">
        <v>24</v>
      </c>
      <c r="W9" s="20"/>
      <c r="X9" s="27">
        <v>39</v>
      </c>
      <c r="Y9" s="27"/>
      <c r="Z9" s="20">
        <v>60</v>
      </c>
      <c r="AA9" s="20"/>
      <c r="AB9" s="28">
        <v>0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771</v>
      </c>
      <c r="AH9" s="20"/>
    </row>
    <row r="10" spans="1:34" x14ac:dyDescent="0.25">
      <c r="A10" s="20"/>
      <c r="B10" s="21">
        <v>44013</v>
      </c>
      <c r="C10" s="20" t="s">
        <v>53</v>
      </c>
      <c r="D10" s="22"/>
      <c r="E10" s="22">
        <v>1</v>
      </c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2" si="0">E10+G10+I10+K10+M10+O10+Q10+S10+U10+W10+Y10+AA10+AC10+AE10</f>
        <v>1</v>
      </c>
      <c r="AG10" s="20">
        <f t="shared" ref="AG10:AG31" si="1">D10+F10+H10+J10+L10+N10+P10+R10+T10+V10+X10+Z10+AB10+AD10</f>
        <v>0</v>
      </c>
      <c r="AH10" s="31"/>
    </row>
    <row r="11" spans="1:34" x14ac:dyDescent="0.25">
      <c r="A11" s="29"/>
      <c r="B11" s="30">
        <v>44013</v>
      </c>
      <c r="C11" s="31" t="s">
        <v>56</v>
      </c>
      <c r="D11" s="32"/>
      <c r="E11" s="32"/>
      <c r="F11" s="31"/>
      <c r="G11" s="31">
        <v>12</v>
      </c>
      <c r="H11" s="33"/>
      <c r="I11" s="33"/>
      <c r="J11" s="31"/>
      <c r="K11" s="31">
        <v>24</v>
      </c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36</v>
      </c>
      <c r="AG11" s="20">
        <f t="shared" si="1"/>
        <v>0</v>
      </c>
      <c r="AH11" s="31"/>
    </row>
    <row r="12" spans="1:34" x14ac:dyDescent="0.25">
      <c r="A12" s="29"/>
      <c r="B12" s="30">
        <v>44014</v>
      </c>
      <c r="C12" s="31" t="s">
        <v>56</v>
      </c>
      <c r="D12" s="32"/>
      <c r="E12" s="32">
        <v>15</v>
      </c>
      <c r="F12" s="31"/>
      <c r="G12" s="31"/>
      <c r="H12" s="33"/>
      <c r="I12" s="33">
        <v>5</v>
      </c>
      <c r="J12" s="31"/>
      <c r="K12" s="31"/>
      <c r="L12" s="34"/>
      <c r="M12" s="34">
        <v>13</v>
      </c>
      <c r="N12" s="31"/>
      <c r="O12" s="31"/>
      <c r="P12" s="35"/>
      <c r="Q12" s="35"/>
      <c r="R12" s="31"/>
      <c r="S12" s="31"/>
      <c r="T12" s="36"/>
      <c r="U12" s="36">
        <v>7</v>
      </c>
      <c r="V12" s="31"/>
      <c r="W12" s="31"/>
      <c r="X12" s="37"/>
      <c r="Y12" s="37">
        <v>3</v>
      </c>
      <c r="Z12" s="31"/>
      <c r="AA12" s="31"/>
      <c r="AB12" s="38"/>
      <c r="AC12" s="38"/>
      <c r="AD12" s="31"/>
      <c r="AE12" s="31"/>
      <c r="AF12" s="20">
        <f t="shared" si="0"/>
        <v>43</v>
      </c>
      <c r="AG12" s="20">
        <f t="shared" si="1"/>
        <v>0</v>
      </c>
      <c r="AH12" s="31"/>
    </row>
    <row r="13" spans="1:34" x14ac:dyDescent="0.25">
      <c r="A13" s="29"/>
      <c r="B13" s="30"/>
      <c r="C13" s="31"/>
      <c r="D13" s="32"/>
      <c r="E13" s="32"/>
      <c r="F13" s="31"/>
      <c r="G13" s="31"/>
      <c r="H13" s="33"/>
      <c r="I13" s="33"/>
      <c r="J13" s="31"/>
      <c r="K13" s="31"/>
      <c r="L13" s="34"/>
      <c r="M13" s="34"/>
      <c r="N13" s="31"/>
      <c r="O13" s="31"/>
      <c r="P13" s="35"/>
      <c r="Q13" s="35"/>
      <c r="R13" s="31"/>
      <c r="S13" s="31"/>
      <c r="T13" s="36"/>
      <c r="U13" s="36"/>
      <c r="V13" s="31"/>
      <c r="W13" s="31"/>
      <c r="X13" s="37"/>
      <c r="Y13" s="37"/>
      <c r="Z13" s="31"/>
      <c r="AA13" s="31"/>
      <c r="AB13" s="38"/>
      <c r="AC13" s="38"/>
      <c r="AD13" s="31"/>
      <c r="AE13" s="31"/>
      <c r="AF13" s="20">
        <f t="shared" si="0"/>
        <v>0</v>
      </c>
      <c r="AG13" s="20">
        <f t="shared" si="1"/>
        <v>0</v>
      </c>
      <c r="AH13" s="31"/>
    </row>
    <row r="14" spans="1:34" x14ac:dyDescent="0.25">
      <c r="A14" s="29"/>
      <c r="B14" s="30"/>
      <c r="C14" s="31"/>
      <c r="D14" s="32"/>
      <c r="E14" s="32"/>
      <c r="F14" s="31"/>
      <c r="G14" s="31"/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0</v>
      </c>
      <c r="AG14" s="20">
        <f t="shared" si="1"/>
        <v>0</v>
      </c>
      <c r="AH14" s="31"/>
    </row>
    <row r="15" spans="1:34" x14ac:dyDescent="0.25">
      <c r="A15" s="29"/>
      <c r="B15" s="30"/>
      <c r="C15" s="31"/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0</v>
      </c>
      <c r="AG15" s="20">
        <f t="shared" si="1"/>
        <v>0</v>
      </c>
      <c r="AH15" s="31"/>
    </row>
    <row r="16" spans="1:34" x14ac:dyDescent="0.25">
      <c r="A16" s="29"/>
      <c r="B16" s="30"/>
      <c r="C16" s="31"/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/>
      <c r="S16" s="31"/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0</v>
      </c>
      <c r="AH16" s="31"/>
    </row>
    <row r="17" spans="1:34" x14ac:dyDescent="0.25">
      <c r="A17" s="29"/>
      <c r="B17" s="30"/>
      <c r="C17" s="31"/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20">
        <f t="shared" si="0"/>
        <v>0</v>
      </c>
      <c r="AG17" s="20">
        <f t="shared" si="1"/>
        <v>0</v>
      </c>
      <c r="AH17" s="31"/>
    </row>
    <row r="18" spans="1:34" x14ac:dyDescent="0.25">
      <c r="A18" s="29"/>
      <c r="B18" s="30"/>
      <c r="C18" s="31"/>
      <c r="D18" s="32"/>
      <c r="E18" s="32"/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0</v>
      </c>
      <c r="AG18" s="20">
        <f t="shared" si="1"/>
        <v>0</v>
      </c>
      <c r="AH18" s="31"/>
    </row>
    <row r="19" spans="1:34" x14ac:dyDescent="0.25">
      <c r="A19" s="29"/>
      <c r="B19" s="30"/>
      <c r="C19" s="31"/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0</v>
      </c>
      <c r="AG19" s="20">
        <f t="shared" si="1"/>
        <v>0</v>
      </c>
      <c r="AH19" s="31"/>
    </row>
    <row r="20" spans="1:34" x14ac:dyDescent="0.25">
      <c r="A20" s="29"/>
      <c r="B20" s="30"/>
      <c r="C20" s="31"/>
      <c r="D20" s="32"/>
      <c r="E20" s="32"/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0</v>
      </c>
      <c r="AH20" s="31"/>
    </row>
    <row r="21" spans="1:34" x14ac:dyDescent="0.25">
      <c r="A21" s="29"/>
      <c r="B21" s="30"/>
      <c r="C21" s="31"/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20">
        <f t="shared" si="0"/>
        <v>0</v>
      </c>
      <c r="AG21" s="20">
        <f t="shared" si="1"/>
        <v>0</v>
      </c>
      <c r="AH21" s="31"/>
    </row>
    <row r="22" spans="1:34" x14ac:dyDescent="0.25">
      <c r="A22" s="29"/>
      <c r="B22" s="30"/>
      <c r="C22" s="31"/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0</v>
      </c>
      <c r="AG22" s="20">
        <f t="shared" si="1"/>
        <v>0</v>
      </c>
      <c r="AH22" s="31"/>
    </row>
    <row r="23" spans="1:34" x14ac:dyDescent="0.25">
      <c r="A23" s="29"/>
      <c r="B23" s="30"/>
      <c r="C23" s="31"/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20">
        <f t="shared" si="0"/>
        <v>0</v>
      </c>
      <c r="AG23" s="20">
        <f t="shared" si="1"/>
        <v>0</v>
      </c>
      <c r="AH23" s="31"/>
    </row>
    <row r="24" spans="1:34" x14ac:dyDescent="0.25">
      <c r="A24" s="29"/>
      <c r="B24" s="30"/>
      <c r="C24" s="31"/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0</v>
      </c>
      <c r="AH24" s="31"/>
    </row>
    <row r="25" spans="1:34" x14ac:dyDescent="0.25">
      <c r="A25" s="29"/>
      <c r="B25" s="30"/>
      <c r="C25" s="31"/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0</v>
      </c>
      <c r="AH25" s="31"/>
    </row>
    <row r="26" spans="1:34" x14ac:dyDescent="0.25">
      <c r="A26" s="29"/>
      <c r="B26" s="30"/>
      <c r="C26" s="31"/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0</v>
      </c>
      <c r="AG26" s="20">
        <f t="shared" si="1"/>
        <v>0</v>
      </c>
      <c r="AH26" s="31"/>
    </row>
    <row r="27" spans="1:34" x14ac:dyDescent="0.25">
      <c r="A27" s="29"/>
      <c r="B27" s="30"/>
      <c r="C27" s="31"/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20">
        <f t="shared" si="0"/>
        <v>0</v>
      </c>
      <c r="AG27" s="20">
        <f t="shared" si="1"/>
        <v>0</v>
      </c>
      <c r="AH27" s="31"/>
    </row>
    <row r="28" spans="1:34" x14ac:dyDescent="0.25">
      <c r="A28" s="29"/>
      <c r="B28" s="30"/>
      <c r="C28" s="31"/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0</v>
      </c>
      <c r="AH28" s="31"/>
    </row>
    <row r="29" spans="1:34" x14ac:dyDescent="0.25">
      <c r="A29" s="29"/>
      <c r="B29" s="30"/>
      <c r="C29" s="31"/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0</v>
      </c>
      <c r="AG29" s="20">
        <f t="shared" si="1"/>
        <v>0</v>
      </c>
      <c r="AH29" s="31"/>
    </row>
    <row r="30" spans="1:34" x14ac:dyDescent="0.25">
      <c r="A30" s="29"/>
      <c r="B30" s="30"/>
      <c r="C30" s="31"/>
      <c r="D30" s="32"/>
      <c r="E30" s="32"/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0</v>
      </c>
      <c r="AG30" s="20">
        <f t="shared" si="1"/>
        <v>0</v>
      </c>
      <c r="AH30" s="31"/>
    </row>
    <row r="31" spans="1:34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0</v>
      </c>
      <c r="AG31" s="20">
        <f t="shared" si="1"/>
        <v>0</v>
      </c>
      <c r="AH31" s="31"/>
    </row>
    <row r="32" spans="1:34" x14ac:dyDescent="0.25">
      <c r="A32" s="39"/>
      <c r="B32" s="40"/>
      <c r="C32" s="41" t="s">
        <v>29</v>
      </c>
      <c r="D32" s="77">
        <f>SUM(D9:D31)-SUM(E9:E31)</f>
        <v>0</v>
      </c>
      <c r="E32" s="77"/>
      <c r="F32" s="60">
        <f>SUM(F9:F31)-SUM(G9:G31)</f>
        <v>384</v>
      </c>
      <c r="G32" s="60"/>
      <c r="H32" s="78">
        <f>SUM(H9:H31)-SUM(I9:I31)</f>
        <v>0</v>
      </c>
      <c r="I32" s="78"/>
      <c r="J32" s="60">
        <f>SUM(J9:J31)-SUM(K9:K31)</f>
        <v>12</v>
      </c>
      <c r="K32" s="60"/>
      <c r="L32" s="79">
        <f>SUM(L9:L31)-SUM(M9:M31)</f>
        <v>0</v>
      </c>
      <c r="M32" s="79"/>
      <c r="N32" s="60">
        <f>SUM(N9:N31)-SUM(O9:O31)</f>
        <v>0</v>
      </c>
      <c r="O32" s="60"/>
      <c r="P32" s="89">
        <f>SUM(P9:P31)-SUM(Q9:Q31)</f>
        <v>0</v>
      </c>
      <c r="Q32" s="89"/>
      <c r="R32" s="60">
        <f>SUM(R9:R31)-SUM(S9:S31)</f>
        <v>48</v>
      </c>
      <c r="S32" s="60"/>
      <c r="T32" s="90">
        <f>SUM(T9:T31)-SUM(U9:U31)</f>
        <v>0</v>
      </c>
      <c r="U32" s="90"/>
      <c r="V32" s="60">
        <f>SUM(V9:V31)-SUM(W9:W31)</f>
        <v>24</v>
      </c>
      <c r="W32" s="60"/>
      <c r="X32" s="91">
        <f>SUM(X9:X31)-SUM(Y9:Y31)</f>
        <v>36</v>
      </c>
      <c r="Y32" s="91"/>
      <c r="Z32" s="60">
        <f>SUM(Z9:Z31)-SUM(AA9:AA31)</f>
        <v>60</v>
      </c>
      <c r="AA32" s="60"/>
      <c r="AB32" s="83">
        <f>SUM(AB9:AB31)-SUM(AC9:AC31)</f>
        <v>0</v>
      </c>
      <c r="AC32" s="83"/>
      <c r="AD32" s="60">
        <f>SUM(AD9:AD31)-SUM(AE9:AE31)</f>
        <v>127</v>
      </c>
      <c r="AE32" s="60"/>
      <c r="AF32" s="20">
        <f t="shared" si="0"/>
        <v>0</v>
      </c>
      <c r="AG32" s="20">
        <f>D32+F32+H32+J32+L32+N32+P32+R32+T32+V32+X32+Z32+AB32+AD32</f>
        <v>691</v>
      </c>
      <c r="AH32" s="42"/>
    </row>
    <row r="33" spans="1:34" x14ac:dyDescent="0.25">
      <c r="A33" s="39"/>
      <c r="B33" s="40"/>
      <c r="C33" s="41" t="s">
        <v>30</v>
      </c>
      <c r="D33" s="92">
        <f>D32/24</f>
        <v>0</v>
      </c>
      <c r="E33" s="92"/>
      <c r="F33" s="58">
        <f>F32/12</f>
        <v>32</v>
      </c>
      <c r="G33" s="58"/>
      <c r="H33" s="93">
        <f>H32/24</f>
        <v>0</v>
      </c>
      <c r="I33" s="93"/>
      <c r="J33" s="95">
        <f>J32/12</f>
        <v>1</v>
      </c>
      <c r="K33" s="95"/>
      <c r="L33" s="94">
        <f>L32/24</f>
        <v>0</v>
      </c>
      <c r="M33" s="94"/>
      <c r="N33" s="58">
        <f>N32/12</f>
        <v>0</v>
      </c>
      <c r="O33" s="58"/>
      <c r="P33" s="61">
        <f>P32/24</f>
        <v>0</v>
      </c>
      <c r="Q33" s="61"/>
      <c r="R33" s="58">
        <f>R32/12</f>
        <v>4</v>
      </c>
      <c r="S33" s="58"/>
      <c r="T33" s="62">
        <f>T32/24</f>
        <v>0</v>
      </c>
      <c r="U33" s="62"/>
      <c r="V33" s="58">
        <f>V32/12</f>
        <v>2</v>
      </c>
      <c r="W33" s="58"/>
      <c r="X33" s="57">
        <f>X32/12</f>
        <v>3</v>
      </c>
      <c r="Y33" s="57"/>
      <c r="Z33" s="58">
        <f>Z32/12</f>
        <v>5</v>
      </c>
      <c r="AA33" s="58"/>
      <c r="AB33" s="59">
        <f>AB32/24</f>
        <v>0</v>
      </c>
      <c r="AC33" s="59"/>
      <c r="AD33" s="60"/>
      <c r="AE33" s="60"/>
      <c r="AF33" s="20"/>
      <c r="AG33" s="20"/>
      <c r="AH33" s="42"/>
    </row>
    <row r="34" spans="1:34" s="41" customFormat="1" x14ac:dyDescent="0.25">
      <c r="A34" s="84" t="s">
        <v>27</v>
      </c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6"/>
      <c r="AF34" s="43">
        <f>SUM(AF9:AF31)</f>
        <v>80</v>
      </c>
      <c r="AG34" s="43">
        <f>SUM(AG9:AG31)</f>
        <v>771</v>
      </c>
      <c r="AH34" s="44"/>
    </row>
    <row r="35" spans="1:34" x14ac:dyDescent="0.25">
      <c r="A35" s="84" t="s">
        <v>28</v>
      </c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6"/>
      <c r="AF35" s="87">
        <f>AG34-AF34</f>
        <v>691</v>
      </c>
      <c r="AG35" s="88"/>
      <c r="AH35" s="44"/>
    </row>
    <row r="36" spans="1:34" x14ac:dyDescent="0.25">
      <c r="K36" s="6">
        <v>0</v>
      </c>
    </row>
    <row r="40" spans="1:34" x14ac:dyDescent="0.25">
      <c r="X40" s="6" t="s">
        <v>41</v>
      </c>
    </row>
  </sheetData>
  <mergeCells count="57">
    <mergeCell ref="A34:AE34"/>
    <mergeCell ref="A35:AE35"/>
    <mergeCell ref="AF35:AG35"/>
    <mergeCell ref="T33:U33"/>
    <mergeCell ref="V33:W33"/>
    <mergeCell ref="X33:Y33"/>
    <mergeCell ref="Z33:AA33"/>
    <mergeCell ref="AB33:AC33"/>
    <mergeCell ref="AD33:AE33"/>
    <mergeCell ref="AB32:AC32"/>
    <mergeCell ref="AD32:AE32"/>
    <mergeCell ref="D33:E33"/>
    <mergeCell ref="F33:G33"/>
    <mergeCell ref="H33:I33"/>
    <mergeCell ref="J33:K33"/>
    <mergeCell ref="L33:M33"/>
    <mergeCell ref="N33:O33"/>
    <mergeCell ref="P33:Q33"/>
    <mergeCell ref="R33:S33"/>
    <mergeCell ref="P32:Q32"/>
    <mergeCell ref="R32:S32"/>
    <mergeCell ref="T32:U32"/>
    <mergeCell ref="V32:W32"/>
    <mergeCell ref="X32:Y32"/>
    <mergeCell ref="Z32:AA32"/>
    <mergeCell ref="AB7:AC7"/>
    <mergeCell ref="AD7:AE7"/>
    <mergeCell ref="AF7:AF8"/>
    <mergeCell ref="AG7:AG8"/>
    <mergeCell ref="D32:E32"/>
    <mergeCell ref="F32:G32"/>
    <mergeCell ref="H32:I32"/>
    <mergeCell ref="J32:K32"/>
    <mergeCell ref="L32:M32"/>
    <mergeCell ref="N32:O32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T6</vt:lpstr>
      <vt:lpstr>T7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2020-07-02T04:20:44Z</dcterms:modified>
</cp:coreProperties>
</file>