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6" sheetId="1" r:id="rId1"/>
    <sheet name="T7" sheetId="2" r:id="rId2"/>
    <sheet name="T8" sheetId="3" r:id="rId3"/>
    <sheet name="T(" sheetId="4" r:id="rId4"/>
  </sheets>
  <calcPr calcId="162913"/>
</workbook>
</file>

<file path=xl/calcChain.xml><?xml version="1.0" encoding="utf-8"?>
<calcChain xmlns="http://schemas.openxmlformats.org/spreadsheetml/2006/main">
  <c r="AF42" i="4" l="1"/>
  <c r="G11" i="4" l="1"/>
  <c r="AF47" i="3" l="1"/>
  <c r="AF9" i="3"/>
  <c r="AH42" i="4" l="1"/>
  <c r="AD42" i="4"/>
  <c r="V42" i="4"/>
  <c r="V43" i="4" s="1"/>
  <c r="L42" i="4"/>
  <c r="L43" i="4" s="1"/>
  <c r="H42" i="4"/>
  <c r="H43" i="4" s="1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H28" i="4"/>
  <c r="T42" i="4"/>
  <c r="T43" i="4" s="1"/>
  <c r="P42" i="4"/>
  <c r="P43" i="4" s="1"/>
  <c r="N42" i="4"/>
  <c r="N43" i="4" s="1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H19" i="4"/>
  <c r="X42" i="4"/>
  <c r="X43" i="4" s="1"/>
  <c r="AI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H9" i="4"/>
  <c r="AB42" i="4"/>
  <c r="AB43" i="4" s="1"/>
  <c r="Z42" i="4"/>
  <c r="Z43" i="4" s="1"/>
  <c r="R42" i="4"/>
  <c r="R43" i="4" s="1"/>
  <c r="J42" i="4"/>
  <c r="J43" i="4" s="1"/>
  <c r="AI9" i="4"/>
  <c r="D42" i="4"/>
  <c r="AI36" i="3"/>
  <c r="AI37" i="3"/>
  <c r="AI42" i="3"/>
  <c r="AI43" i="3"/>
  <c r="AI44" i="3"/>
  <c r="AI45" i="3"/>
  <c r="AI46" i="3"/>
  <c r="AH36" i="3"/>
  <c r="AH37" i="3"/>
  <c r="AH42" i="3"/>
  <c r="AH43" i="3"/>
  <c r="AH44" i="3"/>
  <c r="AH45" i="3"/>
  <c r="AH46" i="3"/>
  <c r="AH44" i="4" l="1"/>
  <c r="D43" i="4"/>
  <c r="F42" i="4"/>
  <c r="F43" i="4" s="1"/>
  <c r="AH43" i="4" s="1"/>
  <c r="AI28" i="4"/>
  <c r="AI44" i="4" s="1"/>
  <c r="F47" i="3"/>
  <c r="F48" i="3" s="1"/>
  <c r="G30" i="3"/>
  <c r="AH45" i="4" l="1"/>
  <c r="AI42" i="4"/>
  <c r="AA30" i="3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I18" i="3" l="1"/>
  <c r="AH18" i="3"/>
  <c r="AI32" i="3"/>
  <c r="AI33" i="3"/>
  <c r="AI34" i="3"/>
  <c r="AI35" i="3"/>
  <c r="AH32" i="3"/>
  <c r="AH33" i="3"/>
  <c r="AH34" i="3"/>
  <c r="AH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7" i="3" s="1"/>
  <c r="Z48" i="3" s="1"/>
  <c r="V9" i="3"/>
  <c r="R9" i="3"/>
  <c r="N9" i="3"/>
  <c r="N47" i="3" s="1"/>
  <c r="N48" i="3" s="1"/>
  <c r="J9" i="3"/>
  <c r="AI9" i="3" s="1"/>
  <c r="F9" i="3"/>
  <c r="D9" i="3"/>
  <c r="V47" i="3"/>
  <c r="V48" i="3" s="1"/>
  <c r="D47" i="3"/>
  <c r="AH47" i="3"/>
  <c r="AD47" i="3"/>
  <c r="AB47" i="3"/>
  <c r="AB48" i="3" s="1"/>
  <c r="X47" i="3"/>
  <c r="X48" i="3" s="1"/>
  <c r="T47" i="3"/>
  <c r="T48" i="3" s="1"/>
  <c r="P47" i="3"/>
  <c r="P48" i="3" s="1"/>
  <c r="L47" i="3"/>
  <c r="L48" i="3" s="1"/>
  <c r="H47" i="3"/>
  <c r="H48" i="3" s="1"/>
  <c r="AI31" i="3"/>
  <c r="AH31" i="3"/>
  <c r="AI30" i="3"/>
  <c r="AH30" i="3"/>
  <c r="AI29" i="3"/>
  <c r="AH29" i="3"/>
  <c r="AI28" i="3"/>
  <c r="AH28" i="3"/>
  <c r="AI27" i="3"/>
  <c r="AH27" i="3"/>
  <c r="AI26" i="3"/>
  <c r="AH26" i="3"/>
  <c r="AH25" i="3"/>
  <c r="R47" i="3"/>
  <c r="R48" i="3" s="1"/>
  <c r="AI24" i="3"/>
  <c r="AH24" i="3"/>
  <c r="AI23" i="3"/>
  <c r="AH23" i="3"/>
  <c r="AI22" i="3"/>
  <c r="AH22" i="3"/>
  <c r="AI21" i="3"/>
  <c r="AH21" i="3"/>
  <c r="AI20" i="3"/>
  <c r="AH20" i="3"/>
  <c r="AI19" i="3"/>
  <c r="AH19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H9" i="3"/>
  <c r="D35" i="2"/>
  <c r="F35" i="2"/>
  <c r="V35" i="2"/>
  <c r="J47" i="3" l="1"/>
  <c r="J48" i="3" s="1"/>
  <c r="AH48" i="3" s="1"/>
  <c r="AH49" i="3"/>
  <c r="D48" i="3"/>
  <c r="AI25" i="3"/>
  <c r="AI49" i="3" s="1"/>
  <c r="K26" i="2"/>
  <c r="AI47" i="3" l="1"/>
  <c r="AH50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sharedStrings.xml><?xml version="1.0" encoding="utf-8"?>
<sst xmlns="http://schemas.openxmlformats.org/spreadsheetml/2006/main" count="360" uniqueCount="122">
  <si>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</si>
  <si>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</si>
  <si>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</si>
  <si>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</si>
  <si>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</si>
  <si>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</si>
  <si>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</si>
  <si>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</si>
  <si>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</si>
  <si>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</si>
  <si>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</si>
  <si>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</si>
  <si>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</si>
  <si>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</si>
  <si>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</si>
  <si>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</si>
  <si>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</si>
  <si>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</si>
  <si>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</si>
  <si>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</si>
  <si>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</si>
  <si>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</si>
  <si>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</si>
  <si>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</si>
  <si>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</si>
  <si>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</si>
  <si>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</si>
  <si>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</si>
  <si>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</si>
  <si>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</si>
  <si>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</si>
  <si>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</si>
  <si>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</si>
  <si>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</si>
  <si>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</si>
  <si>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</si>
  <si>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</si>
  <si>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</si>
  <si>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</si>
  <si>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</si>
  <si>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</si>
  <si>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</si>
  <si>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</si>
  <si>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</si>
  <si>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</si>
  <si>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</si>
  <si>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</si>
  <si>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</si>
  <si>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</si>
  <si>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</si>
  <si>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</si>
  <si>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</si>
  <si>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</si>
  <si>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</si>
  <si>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</si>
  <si>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</si>
  <si>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</si>
  <si>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</si>
  <si>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</si>
  <si>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</si>
  <si>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</si>
  <si>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</si>
  <si>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</si>
  <si>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</si>
  <si>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</si>
  <si>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</si>
  <si>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</si>
  <si>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</si>
  <si>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</si>
  <si>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</si>
  <si>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</si>
  <si>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</si>
  <si>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</si>
  <si>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</si>
  <si>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</si>
  <si>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</si>
  <si>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</si>
  <si>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</si>
  <si>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</si>
  <si>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</si>
  <si>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</si>
  <si>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</si>
  <si>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</si>
  <si>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</si>
  <si>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</si>
  <si>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</si>
  <si>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</si>
  <si>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</si>
  <si>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</si>
  <si>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</si>
  <si>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</si>
  <si>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</si>
  <si>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</si>
  <si>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</si>
  <si>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</si>
  <si>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</si>
  <si>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</si>
  <si>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</si>
  <si>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</si>
  <si>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</si>
  <si>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</si>
  <si>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</si>
  <si>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</si>
  <si>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</si>
  <si>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</si>
  <si>
    <t>nửa túi nilong</t>
  </si>
  <si>
    <t>Tháng 9</t>
  </si>
  <si>
    <t>Đl Hà Linh</t>
  </si>
  <si>
    <t>100 đồng hồ</t>
  </si>
  <si>
    <t>ĐH</t>
  </si>
  <si>
    <t>Văn phòng</t>
  </si>
  <si>
    <t>Tặng đại lý</t>
  </si>
  <si>
    <t>Tặng đại lý Chị Tuyết SG</t>
  </si>
  <si>
    <t>2b cốc,1b túi</t>
  </si>
  <si>
    <t>Chị Huệ ĐB</t>
  </si>
  <si>
    <t>Quỳnh trang nhập</t>
  </si>
  <si>
    <t>Hà Linh trả hàng</t>
  </si>
  <si>
    <t>1đh</t>
  </si>
  <si>
    <t>Ngọc anh thái bình</t>
  </si>
  <si>
    <t>Chị tâm</t>
  </si>
  <si>
    <t>Hà Linh thanh hóa</t>
  </si>
  <si>
    <t>Xuất an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</si>
</sst>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10" borderId="9" xfId="0" applyFont="1" applyFill="1" applyBorder="1"/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36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3" t="s">
        <v>0</v>
      </c>
      <c r="B1" s="93"/>
      <c r="C1" s="93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4" t="s">
        <v>2</v>
      </c>
      <c r="B2" s="94"/>
      <c r="C2" s="9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38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11"/>
      <c r="AG5" s="11"/>
      <c r="AH5" s="11"/>
    </row>
    <row r="6" spans="1:34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8</v>
      </c>
    </row>
    <row r="7" spans="1:34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04" t="s">
        <v>23</v>
      </c>
      <c r="AG7" s="104" t="s">
        <v>24</v>
      </c>
      <c r="AH7" s="92"/>
    </row>
    <row r="8" spans="1:34" x14ac:dyDescent="0.25">
      <c r="A8" s="92"/>
      <c r="B8" s="96"/>
      <c r="C8" s="92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105"/>
      <c r="AG8" s="105"/>
      <c r="AH8" s="92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106">
        <f>SUM(D9:D36)-SUM(E9:E36)</f>
        <v>16</v>
      </c>
      <c r="E37" s="106"/>
      <c r="F37" s="106">
        <f t="shared" ref="F37" si="2">SUM(F9:F36)-SUM(G9:G36)</f>
        <v>396</v>
      </c>
      <c r="G37" s="106"/>
      <c r="H37" s="106">
        <f t="shared" ref="H37" si="3">SUM(H9:H36)-SUM(I9:I36)</f>
        <v>5</v>
      </c>
      <c r="I37" s="106"/>
      <c r="J37" s="106">
        <f t="shared" ref="J37" si="4">SUM(J9:J36)-SUM(K9:K36)</f>
        <v>36</v>
      </c>
      <c r="K37" s="106"/>
      <c r="L37" s="106">
        <f t="shared" ref="L37" si="5">SUM(L9:L36)-SUM(M9:M36)</f>
        <v>13</v>
      </c>
      <c r="M37" s="106"/>
      <c r="N37" s="106">
        <f t="shared" ref="N37" si="6">SUM(N9:N36)-SUM(O9:O36)</f>
        <v>0</v>
      </c>
      <c r="O37" s="106"/>
      <c r="P37" s="106">
        <f t="shared" ref="P37" si="7">SUM(P9:P36)-SUM(Q9:Q36)</f>
        <v>0</v>
      </c>
      <c r="Q37" s="106"/>
      <c r="R37" s="106">
        <f t="shared" ref="R37" si="8">SUM(R9:R36)-SUM(S9:S36)</f>
        <v>48</v>
      </c>
      <c r="S37" s="106"/>
      <c r="T37" s="106">
        <f t="shared" ref="T37" si="9">SUM(T9:T36)-SUM(U9:U36)</f>
        <v>7</v>
      </c>
      <c r="U37" s="106"/>
      <c r="V37" s="106">
        <f t="shared" ref="V37" si="10">SUM(V9:V36)-SUM(W9:W36)</f>
        <v>24</v>
      </c>
      <c r="W37" s="106"/>
      <c r="X37" s="106">
        <f t="shared" ref="X37" si="11">SUM(X9:X36)-SUM(Y9:Y36)</f>
        <v>39</v>
      </c>
      <c r="Y37" s="106"/>
      <c r="Z37" s="106">
        <f t="shared" ref="Z37" si="12">SUM(Z9:Z36)-SUM(AA9:AA36)</f>
        <v>60</v>
      </c>
      <c r="AA37" s="106"/>
      <c r="AB37" s="106">
        <f t="shared" ref="AB37" si="13">SUM(AB9:AB36)-SUM(AC9:AC36)</f>
        <v>0</v>
      </c>
      <c r="AC37" s="106"/>
      <c r="AD37" s="106">
        <f t="shared" ref="AD37" si="14">SUM(AD9:AD36)-SUM(AE9:AE36)</f>
        <v>127</v>
      </c>
      <c r="AE37" s="106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115">
        <f>D37/24</f>
        <v>0.66666666666666663</v>
      </c>
      <c r="E38" s="115"/>
      <c r="F38" s="87">
        <f>F37/12</f>
        <v>33</v>
      </c>
      <c r="G38" s="87"/>
      <c r="H38" s="116">
        <f>H37/24</f>
        <v>0.20833333333333334</v>
      </c>
      <c r="I38" s="116"/>
      <c r="J38" s="87">
        <f>J37/12</f>
        <v>3</v>
      </c>
      <c r="K38" s="87"/>
      <c r="L38" s="117">
        <f>L37/24</f>
        <v>0.54166666666666663</v>
      </c>
      <c r="M38" s="117"/>
      <c r="N38" s="87">
        <f>N37/12</f>
        <v>0</v>
      </c>
      <c r="O38" s="87"/>
      <c r="P38" s="90">
        <f>P37/24</f>
        <v>0</v>
      </c>
      <c r="Q38" s="90"/>
      <c r="R38" s="87">
        <f>R37/12</f>
        <v>4</v>
      </c>
      <c r="S38" s="87"/>
      <c r="T38" s="91">
        <f>T37/24</f>
        <v>0.29166666666666669</v>
      </c>
      <c r="U38" s="91"/>
      <c r="V38" s="87">
        <f>V37/12</f>
        <v>2</v>
      </c>
      <c r="W38" s="87"/>
      <c r="X38" s="86">
        <f>X37/12</f>
        <v>3.25</v>
      </c>
      <c r="Y38" s="86"/>
      <c r="Z38" s="87">
        <f>Z37/12</f>
        <v>5</v>
      </c>
      <c r="AA38" s="87"/>
      <c r="AB38" s="88">
        <f>AB37/24</f>
        <v>0</v>
      </c>
      <c r="AC38" s="88"/>
      <c r="AD38" s="89"/>
      <c r="AE38" s="89"/>
      <c r="AF38" s="20"/>
      <c r="AG38" s="20"/>
      <c r="AH38" s="42"/>
    </row>
    <row r="39" spans="1:34" s="41" customFormat="1" x14ac:dyDescent="0.25">
      <c r="A39" s="110" t="s">
        <v>27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2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110" t="s">
        <v>28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2"/>
      <c r="AF40" s="113">
        <f>AG39-AF39</f>
        <v>855</v>
      </c>
      <c r="AG40" s="114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9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3" t="s">
        <v>0</v>
      </c>
      <c r="B1" s="93"/>
      <c r="C1" s="93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4" t="s">
        <v>2</v>
      </c>
      <c r="B2" s="94"/>
      <c r="C2" s="94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57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53"/>
      <c r="AG5" s="53"/>
      <c r="AH5" s="53"/>
    </row>
    <row r="6" spans="1:34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8</v>
      </c>
    </row>
    <row r="7" spans="1:34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04" t="s">
        <v>23</v>
      </c>
      <c r="AG7" s="104" t="s">
        <v>24</v>
      </c>
      <c r="AH7" s="92"/>
    </row>
    <row r="8" spans="1:34" x14ac:dyDescent="0.25">
      <c r="A8" s="92"/>
      <c r="B8" s="96"/>
      <c r="C8" s="92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105"/>
      <c r="AG8" s="105"/>
      <c r="AH8" s="92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106">
        <f>SUM(D9:D39)-SUM(E9:E39)</f>
        <v>216</v>
      </c>
      <c r="E40" s="106"/>
      <c r="F40" s="89">
        <f>SUM(F9:F39)-SUM(G9:G39)</f>
        <v>300</v>
      </c>
      <c r="G40" s="89"/>
      <c r="H40" s="118">
        <f>SUM(H9:H39)-SUM(I9:I39)</f>
        <v>0</v>
      </c>
      <c r="I40" s="118"/>
      <c r="J40" s="89">
        <f>SUM(J9:J39)-SUM(K9:K39)</f>
        <v>204</v>
      </c>
      <c r="K40" s="89"/>
      <c r="L40" s="119">
        <f>SUM(L9:L39)-SUM(M9:M39)</f>
        <v>0</v>
      </c>
      <c r="M40" s="119"/>
      <c r="N40" s="89">
        <f>SUM(N9:N39)-SUM(O9:O39)</f>
        <v>72</v>
      </c>
      <c r="O40" s="89"/>
      <c r="P40" s="122">
        <f>SUM(P9:P39)-SUM(Q9:Q39)</f>
        <v>0</v>
      </c>
      <c r="Q40" s="122"/>
      <c r="R40" s="89">
        <f>SUM(R9:R39)-SUM(S9:S39)</f>
        <v>72</v>
      </c>
      <c r="S40" s="89"/>
      <c r="T40" s="123">
        <f>SUM(T9:T39)-SUM(U9:U39)</f>
        <v>0</v>
      </c>
      <c r="U40" s="123"/>
      <c r="V40" s="89">
        <f>SUM(V9:V39)-SUM(W9:W39)</f>
        <v>48</v>
      </c>
      <c r="W40" s="89"/>
      <c r="X40" s="124">
        <f>SUM(X9:X39)-SUM(Y9:Y39)</f>
        <v>0</v>
      </c>
      <c r="Y40" s="124"/>
      <c r="Z40" s="89">
        <f>SUM(Z9:Z39)-SUM(AA9:AA39)</f>
        <v>108</v>
      </c>
      <c r="AA40" s="89"/>
      <c r="AB40" s="120">
        <f>SUM(AB9:AB39)-SUM(AC9:AC39)</f>
        <v>48</v>
      </c>
      <c r="AC40" s="120"/>
      <c r="AD40" s="89">
        <f>SUM(AD9:AD39)-SUM(AE9:AE39)</f>
        <v>127</v>
      </c>
      <c r="AE40" s="89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115">
        <f>D40/24</f>
        <v>9</v>
      </c>
      <c r="E41" s="115"/>
      <c r="F41" s="87">
        <f>F40/12</f>
        <v>25</v>
      </c>
      <c r="G41" s="87"/>
      <c r="H41" s="116">
        <f>H40/24</f>
        <v>0</v>
      </c>
      <c r="I41" s="116"/>
      <c r="J41" s="121">
        <f>J40/12</f>
        <v>17</v>
      </c>
      <c r="K41" s="121"/>
      <c r="L41" s="117">
        <f>L40/24</f>
        <v>0</v>
      </c>
      <c r="M41" s="117"/>
      <c r="N41" s="87">
        <f>N40/12</f>
        <v>6</v>
      </c>
      <c r="O41" s="87"/>
      <c r="P41" s="90">
        <f>P40/24</f>
        <v>0</v>
      </c>
      <c r="Q41" s="90"/>
      <c r="R41" s="87">
        <f>R40/12</f>
        <v>6</v>
      </c>
      <c r="S41" s="87"/>
      <c r="T41" s="91">
        <f>T40/24</f>
        <v>0</v>
      </c>
      <c r="U41" s="91"/>
      <c r="V41" s="87">
        <f>V40/12</f>
        <v>4</v>
      </c>
      <c r="W41" s="87"/>
      <c r="X41" s="86">
        <f>X40/12</f>
        <v>0</v>
      </c>
      <c r="Y41" s="86"/>
      <c r="Z41" s="125">
        <f>Z40/12</f>
        <v>9</v>
      </c>
      <c r="AA41" s="125"/>
      <c r="AB41" s="88">
        <f>AB40/24</f>
        <v>2</v>
      </c>
      <c r="AC41" s="88"/>
      <c r="AD41" s="89"/>
      <c r="AE41" s="89"/>
      <c r="AF41" s="20"/>
      <c r="AG41" s="20"/>
      <c r="AH41" s="42"/>
    </row>
    <row r="42" spans="1:34" s="41" customFormat="1" x14ac:dyDescent="0.25">
      <c r="A42" s="110" t="s">
        <v>27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2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110" t="s">
        <v>28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2"/>
      <c r="AF43" s="113">
        <f>AG42-AF42</f>
        <v>1195</v>
      </c>
      <c r="AG43" s="114"/>
      <c r="AH43" s="44"/>
    </row>
    <row r="44" spans="1:34" x14ac:dyDescent="0.25"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7"/>
      <c r="O44" s="127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</row>
    <row r="48" spans="1:34" x14ac:dyDescent="0.25">
      <c r="X48" s="6" t="s">
        <v>41</v>
      </c>
    </row>
  </sheetData>
  <mergeCells count="70">
    <mergeCell ref="X44:Y44"/>
    <mergeCell ref="Z44:AA44"/>
    <mergeCell ref="AB44:AC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L44:M44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workbookViewId="0">
      <pane ySplit="8" topLeftCell="A9" activePane="bottomLeft" state="frozen"/>
      <selection pane="bottomLeft" activeCell="AJ14" sqref="AJ14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3" t="s">
        <v>0</v>
      </c>
      <c r="B1" s="93"/>
      <c r="C1" s="93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4" t="s">
        <v>2</v>
      </c>
      <c r="B2" s="94"/>
      <c r="C2" s="94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</row>
    <row r="4" spans="1:36" x14ac:dyDescent="0.25">
      <c r="A4" s="95" t="s">
        <v>80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36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79"/>
      <c r="AG5" s="79"/>
      <c r="AH5" s="64"/>
      <c r="AI5" s="64"/>
      <c r="AJ5" s="64"/>
    </row>
    <row r="6" spans="1:36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9"/>
      <c r="AJ6" s="92" t="s">
        <v>8</v>
      </c>
    </row>
    <row r="7" spans="1:36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32" t="s">
        <v>109</v>
      </c>
      <c r="AG7" s="132"/>
      <c r="AH7" s="130" t="s">
        <v>23</v>
      </c>
      <c r="AI7" s="130" t="s">
        <v>24</v>
      </c>
      <c r="AJ7" s="92"/>
    </row>
    <row r="8" spans="1:36" x14ac:dyDescent="0.25">
      <c r="A8" s="92"/>
      <c r="B8" s="96"/>
      <c r="C8" s="92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3" t="s">
        <v>25</v>
      </c>
      <c r="AG8" s="83" t="s">
        <v>26</v>
      </c>
      <c r="AH8" s="131"/>
      <c r="AI8" s="131"/>
      <c r="AJ8" s="92"/>
    </row>
    <row r="9" spans="1:36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84">
        <f>24*2</f>
        <v>48</v>
      </c>
      <c r="AG9" s="84"/>
      <c r="AH9" s="20">
        <f t="shared" ref="AH9:AH37" si="0">E9+G9+I9+K9+M9+O9+Q9+S9+U9+W9+Y9+AA9+AC9+AE9</f>
        <v>0</v>
      </c>
      <c r="AI9" s="20">
        <f t="shared" ref="AI9:AI37" si="1">D9+F9+H9+J9+L9+N9+P9+R9+T9+V9+X9+Z9+AB9+AD9</f>
        <v>1195</v>
      </c>
      <c r="AJ9" s="20"/>
    </row>
    <row r="10" spans="1:36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/>
      <c r="AH10" s="20">
        <f t="shared" si="0"/>
        <v>12</v>
      </c>
      <c r="AI10" s="20">
        <f t="shared" si="1"/>
        <v>0</v>
      </c>
      <c r="AJ10" s="31"/>
    </row>
    <row r="11" spans="1:36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85"/>
      <c r="AG11" s="85"/>
      <c r="AH11" s="20">
        <f t="shared" si="0"/>
        <v>24</v>
      </c>
      <c r="AI11" s="20">
        <f t="shared" si="1"/>
        <v>0</v>
      </c>
      <c r="AJ11" s="31"/>
    </row>
    <row r="12" spans="1:36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48</v>
      </c>
      <c r="AI12" s="20">
        <f t="shared" si="1"/>
        <v>0</v>
      </c>
      <c r="AJ12" s="31"/>
    </row>
    <row r="13" spans="1:36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85"/>
      <c r="AG13" s="85"/>
      <c r="AH13" s="20">
        <f t="shared" si="0"/>
        <v>240</v>
      </c>
      <c r="AI13" s="20">
        <f t="shared" si="1"/>
        <v>0</v>
      </c>
      <c r="AJ13" s="31" t="s">
        <v>90</v>
      </c>
    </row>
    <row r="14" spans="1:36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85"/>
      <c r="AG14" s="85">
        <v>48</v>
      </c>
      <c r="AH14" s="20">
        <f t="shared" si="0"/>
        <v>228</v>
      </c>
      <c r="AI14" s="20">
        <f t="shared" si="1"/>
        <v>0</v>
      </c>
      <c r="AJ14" s="31" t="s">
        <v>89</v>
      </c>
    </row>
    <row r="15" spans="1:36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85"/>
      <c r="AG15" s="85"/>
      <c r="AH15" s="20">
        <f t="shared" si="0"/>
        <v>24</v>
      </c>
      <c r="AI15" s="20">
        <f t="shared" si="1"/>
        <v>0</v>
      </c>
      <c r="AJ15" s="31"/>
    </row>
    <row r="16" spans="1:36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29</v>
      </c>
      <c r="AJ16" s="31"/>
    </row>
    <row r="17" spans="1:36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24</v>
      </c>
      <c r="AI17" s="20">
        <f t="shared" si="1"/>
        <v>0</v>
      </c>
      <c r="AJ17" s="31"/>
    </row>
    <row r="18" spans="1:36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85"/>
      <c r="AG18" s="85"/>
      <c r="AH18" s="20">
        <f t="shared" si="0"/>
        <v>137</v>
      </c>
      <c r="AI18" s="20">
        <f t="shared" si="1"/>
        <v>0</v>
      </c>
      <c r="AJ18" s="31"/>
    </row>
    <row r="19" spans="1:36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24</v>
      </c>
      <c r="AI19" s="20">
        <f t="shared" si="1"/>
        <v>0</v>
      </c>
      <c r="AJ19" s="31"/>
    </row>
    <row r="20" spans="1:36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840</v>
      </c>
      <c r="AJ20" s="31"/>
    </row>
    <row r="21" spans="1:36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85"/>
      <c r="AG21" s="85"/>
      <c r="AH21" s="20">
        <f t="shared" si="0"/>
        <v>216</v>
      </c>
      <c r="AI21" s="20">
        <f t="shared" si="1"/>
        <v>0</v>
      </c>
      <c r="AJ21" s="31"/>
    </row>
    <row r="22" spans="1:36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85"/>
      <c r="AG22" s="85"/>
      <c r="AH22" s="20">
        <f t="shared" si="0"/>
        <v>72</v>
      </c>
      <c r="AI22" s="20">
        <f t="shared" si="1"/>
        <v>0</v>
      </c>
      <c r="AJ22" s="31" t="s">
        <v>92</v>
      </c>
    </row>
    <row r="23" spans="1:36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120</v>
      </c>
      <c r="AI23" s="20">
        <f t="shared" si="1"/>
        <v>0</v>
      </c>
      <c r="AJ23" s="31"/>
    </row>
    <row r="24" spans="1:36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85"/>
      <c r="AG24" s="85"/>
      <c r="AH24" s="20">
        <f t="shared" si="0"/>
        <v>648</v>
      </c>
      <c r="AI24" s="20">
        <f t="shared" si="1"/>
        <v>0</v>
      </c>
      <c r="AJ24" s="31"/>
    </row>
    <row r="25" spans="1:36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12</v>
      </c>
      <c r="AJ25" s="31"/>
    </row>
    <row r="26" spans="1:36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85"/>
      <c r="AG26" s="85"/>
      <c r="AH26" s="20">
        <f t="shared" si="0"/>
        <v>36</v>
      </c>
      <c r="AI26" s="20">
        <f t="shared" si="1"/>
        <v>0</v>
      </c>
      <c r="AJ26" s="31"/>
    </row>
    <row r="27" spans="1:36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12</v>
      </c>
      <c r="AJ27" s="31"/>
    </row>
    <row r="28" spans="1:36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24</v>
      </c>
      <c r="AI28" s="20">
        <f t="shared" si="1"/>
        <v>0</v>
      </c>
      <c r="AJ28" s="31"/>
    </row>
    <row r="29" spans="1:36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1500</v>
      </c>
      <c r="AJ29" s="31"/>
    </row>
    <row r="30" spans="1:36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85"/>
      <c r="AG30" s="85"/>
      <c r="AH30" s="20">
        <f t="shared" si="0"/>
        <v>144</v>
      </c>
      <c r="AI30" s="20">
        <f t="shared" si="1"/>
        <v>0</v>
      </c>
      <c r="AJ30" s="31"/>
    </row>
    <row r="31" spans="1:36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12</v>
      </c>
      <c r="AJ31" s="31"/>
    </row>
    <row r="32" spans="1:36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48</v>
      </c>
      <c r="AI32" s="20">
        <f t="shared" si="1"/>
        <v>0</v>
      </c>
      <c r="AJ32" s="31"/>
    </row>
    <row r="33" spans="1:36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24</v>
      </c>
      <c r="AI33" s="20">
        <f t="shared" si="1"/>
        <v>0</v>
      </c>
      <c r="AJ33" s="31"/>
    </row>
    <row r="34" spans="1:36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24</v>
      </c>
      <c r="AI34" s="20">
        <f t="shared" si="1"/>
        <v>0</v>
      </c>
      <c r="AJ34" s="31"/>
    </row>
    <row r="35" spans="1:36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85"/>
      <c r="AG35" s="85"/>
      <c r="AH35" s="20">
        <f t="shared" si="0"/>
        <v>60</v>
      </c>
      <c r="AI35" s="20">
        <f t="shared" si="1"/>
        <v>0</v>
      </c>
      <c r="AJ35" s="31"/>
    </row>
    <row r="36" spans="1:36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720</v>
      </c>
      <c r="AI36" s="20">
        <f t="shared" si="1"/>
        <v>0</v>
      </c>
      <c r="AJ36" s="31"/>
    </row>
    <row r="37" spans="1:36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600</v>
      </c>
      <c r="AJ37" s="31"/>
    </row>
    <row r="38" spans="1:36" x14ac:dyDescent="0.25">
      <c r="A38" s="29"/>
      <c r="B38" s="30">
        <v>44069</v>
      </c>
      <c r="C38" s="31" t="s">
        <v>108</v>
      </c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>
        <v>100</v>
      </c>
      <c r="AG38" s="85"/>
      <c r="AH38" s="20"/>
      <c r="AI38" s="20"/>
      <c r="AJ38" s="31"/>
    </row>
    <row r="39" spans="1:36" x14ac:dyDescent="0.25">
      <c r="A39" s="29"/>
      <c r="B39" s="30">
        <v>44069</v>
      </c>
      <c r="C39" s="31" t="s">
        <v>110</v>
      </c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>
        <v>8</v>
      </c>
      <c r="AH39" s="20"/>
      <c r="AI39" s="20"/>
      <c r="AJ39" s="31"/>
    </row>
    <row r="40" spans="1:36" x14ac:dyDescent="0.25">
      <c r="A40" s="29"/>
      <c r="B40" s="30">
        <v>44069</v>
      </c>
      <c r="C40" s="31" t="s">
        <v>111</v>
      </c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>
        <v>8</v>
      </c>
      <c r="AH40" s="20"/>
      <c r="AI40" s="20"/>
      <c r="AJ40" s="31"/>
    </row>
    <row r="41" spans="1:36" x14ac:dyDescent="0.25">
      <c r="A41" s="29"/>
      <c r="B41" s="30">
        <v>44069</v>
      </c>
      <c r="C41" s="31" t="s">
        <v>112</v>
      </c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>
        <v>5</v>
      </c>
      <c r="AH41" s="20"/>
      <c r="AI41" s="20"/>
      <c r="AJ41" s="31"/>
    </row>
    <row r="42" spans="1:36" x14ac:dyDescent="0.25">
      <c r="A42" s="29"/>
      <c r="B42" s="30">
        <v>44069</v>
      </c>
      <c r="C42" s="31" t="s">
        <v>71</v>
      </c>
      <c r="D42" s="32"/>
      <c r="E42" s="32"/>
      <c r="F42" s="31"/>
      <c r="G42" s="31">
        <v>24</v>
      </c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85"/>
      <c r="AG42" s="85"/>
      <c r="AH42" s="20">
        <f t="shared" ref="AH42:AH47" si="2">E42+G42+I42+K42+M42+O42+Q42+S42+U42+W42+Y42+AA42+AC42+AE42</f>
        <v>24</v>
      </c>
      <c r="AI42" s="20">
        <f t="shared" ref="AI42:AI47" si="3">D42+F42+H42+J42+L42+N42+P42+R42+T42+V42+X42+Z42+AB42+AD42</f>
        <v>0</v>
      </c>
      <c r="AJ42" s="31"/>
    </row>
    <row r="43" spans="1:36" x14ac:dyDescent="0.25">
      <c r="A43" s="29"/>
      <c r="B43" s="30">
        <v>44071</v>
      </c>
      <c r="C43" s="31" t="s">
        <v>100</v>
      </c>
      <c r="D43" s="32"/>
      <c r="E43" s="32"/>
      <c r="F43" s="31"/>
      <c r="G43" s="31">
        <v>24</v>
      </c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85"/>
      <c r="AG43" s="85"/>
      <c r="AH43" s="20">
        <f t="shared" si="2"/>
        <v>24</v>
      </c>
      <c r="AI43" s="20">
        <f t="shared" si="3"/>
        <v>0</v>
      </c>
      <c r="AJ43" s="31" t="s">
        <v>105</v>
      </c>
    </row>
    <row r="44" spans="1:36" x14ac:dyDescent="0.25">
      <c r="A44" s="29"/>
      <c r="B44" s="30">
        <v>44071</v>
      </c>
      <c r="C44" s="31" t="s">
        <v>102</v>
      </c>
      <c r="D44" s="32"/>
      <c r="E44" s="32"/>
      <c r="F44" s="31"/>
      <c r="G44" s="31">
        <v>72</v>
      </c>
      <c r="H44" s="33"/>
      <c r="I44" s="33"/>
      <c r="J44" s="31"/>
      <c r="K44" s="31">
        <v>36</v>
      </c>
      <c r="L44" s="34"/>
      <c r="M44" s="34"/>
      <c r="N44" s="31"/>
      <c r="O44" s="31">
        <v>24</v>
      </c>
      <c r="P44" s="35"/>
      <c r="Q44" s="35"/>
      <c r="R44" s="31"/>
      <c r="S44" s="31">
        <v>36</v>
      </c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85"/>
      <c r="AG44" s="85"/>
      <c r="AH44" s="20">
        <f t="shared" si="2"/>
        <v>168</v>
      </c>
      <c r="AI44" s="20">
        <f t="shared" si="3"/>
        <v>0</v>
      </c>
      <c r="AJ44" s="31" t="s">
        <v>105</v>
      </c>
    </row>
    <row r="45" spans="1:36" x14ac:dyDescent="0.25">
      <c r="A45" s="29"/>
      <c r="B45" s="30">
        <v>44072</v>
      </c>
      <c r="C45" s="31" t="s">
        <v>103</v>
      </c>
      <c r="D45" s="32"/>
      <c r="E45" s="32"/>
      <c r="F45" s="31"/>
      <c r="G45" s="31">
        <v>12</v>
      </c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85"/>
      <c r="AG45" s="85"/>
      <c r="AH45" s="20">
        <f t="shared" si="2"/>
        <v>12</v>
      </c>
      <c r="AI45" s="20">
        <f t="shared" si="3"/>
        <v>0</v>
      </c>
      <c r="AJ45" s="31"/>
    </row>
    <row r="46" spans="1:36" x14ac:dyDescent="0.25">
      <c r="A46" s="29"/>
      <c r="B46" s="30">
        <v>44072</v>
      </c>
      <c r="C46" s="31" t="s">
        <v>104</v>
      </c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>
        <v>12</v>
      </c>
      <c r="Y46" s="37"/>
      <c r="Z46" s="31"/>
      <c r="AA46" s="31"/>
      <c r="AB46" s="38"/>
      <c r="AC46" s="38"/>
      <c r="AD46" s="31"/>
      <c r="AE46" s="31"/>
      <c r="AF46" s="85"/>
      <c r="AG46" s="85"/>
      <c r="AH46" s="20">
        <f t="shared" si="2"/>
        <v>0</v>
      </c>
      <c r="AI46" s="20">
        <f t="shared" si="3"/>
        <v>12</v>
      </c>
      <c r="AJ46" s="31"/>
    </row>
    <row r="47" spans="1:36" x14ac:dyDescent="0.25">
      <c r="A47" s="39"/>
      <c r="B47" s="40"/>
      <c r="C47" s="41" t="s">
        <v>29</v>
      </c>
      <c r="D47" s="106">
        <f>SUM(D9:D46)-SUM(E9:E46)</f>
        <v>0</v>
      </c>
      <c r="E47" s="106"/>
      <c r="F47" s="89">
        <f>SUM(F9:F46)-SUM(G9:G46)</f>
        <v>144</v>
      </c>
      <c r="G47" s="89"/>
      <c r="H47" s="118">
        <f>SUM(H9:H46)-SUM(I9:I46)</f>
        <v>0</v>
      </c>
      <c r="I47" s="118"/>
      <c r="J47" s="89">
        <f>SUM(J9:J46)-SUM(K9:K46)</f>
        <v>132</v>
      </c>
      <c r="K47" s="89"/>
      <c r="L47" s="119">
        <f>SUM(L9:L46)-SUM(M9:M46)</f>
        <v>0</v>
      </c>
      <c r="M47" s="119"/>
      <c r="N47" s="89">
        <f>SUM(N9:N46)-SUM(O9:O46)</f>
        <v>60</v>
      </c>
      <c r="O47" s="89"/>
      <c r="P47" s="122">
        <f>SUM(P9:P46)-SUM(Q9:Q46)</f>
        <v>96</v>
      </c>
      <c r="Q47" s="122"/>
      <c r="R47" s="89">
        <f>SUM(R9:R46)-SUM(S9:S46)</f>
        <v>96</v>
      </c>
      <c r="S47" s="89"/>
      <c r="T47" s="123">
        <f>SUM(T9:T46)-SUM(U9:U46)</f>
        <v>0</v>
      </c>
      <c r="U47" s="123"/>
      <c r="V47" s="89">
        <f>SUM(V9:V46)-SUM(W9:W46)</f>
        <v>0</v>
      </c>
      <c r="W47" s="89"/>
      <c r="X47" s="124">
        <f>SUM(X9:X46)-SUM(Y9:Y46)</f>
        <v>120</v>
      </c>
      <c r="Y47" s="124"/>
      <c r="Z47" s="89">
        <f>SUM(Z9:Z46)-SUM(AA9:AA46)</f>
        <v>72</v>
      </c>
      <c r="AA47" s="89"/>
      <c r="AB47" s="120">
        <f>SUM(AB9:AB46)-SUM(AC9:AC46)</f>
        <v>240</v>
      </c>
      <c r="AC47" s="120"/>
      <c r="AD47" s="89">
        <f>SUM(AD9:AD46)-SUM(AE9:AE46)</f>
        <v>127</v>
      </c>
      <c r="AE47" s="89"/>
      <c r="AF47" s="133">
        <f>SUM(AF9:AF46)-SUM(AG9:AG46)</f>
        <v>79</v>
      </c>
      <c r="AG47" s="133"/>
      <c r="AH47" s="20">
        <f t="shared" si="2"/>
        <v>0</v>
      </c>
      <c r="AI47" s="20">
        <f t="shared" si="3"/>
        <v>1087</v>
      </c>
      <c r="AJ47" s="42"/>
    </row>
    <row r="48" spans="1:36" x14ac:dyDescent="0.25">
      <c r="A48" s="39"/>
      <c r="B48" s="40"/>
      <c r="C48" s="41" t="s">
        <v>30</v>
      </c>
      <c r="D48" s="115">
        <f>D47/24</f>
        <v>0</v>
      </c>
      <c r="E48" s="115"/>
      <c r="F48" s="87">
        <f>F47/12</f>
        <v>12</v>
      </c>
      <c r="G48" s="87"/>
      <c r="H48" s="116">
        <f>H47/24</f>
        <v>0</v>
      </c>
      <c r="I48" s="116"/>
      <c r="J48" s="121">
        <f>J47/12</f>
        <v>11</v>
      </c>
      <c r="K48" s="121"/>
      <c r="L48" s="117">
        <f>L47/24</f>
        <v>0</v>
      </c>
      <c r="M48" s="117"/>
      <c r="N48" s="87">
        <f>N47/12</f>
        <v>5</v>
      </c>
      <c r="O48" s="87"/>
      <c r="P48" s="90">
        <f>P47/24</f>
        <v>4</v>
      </c>
      <c r="Q48" s="90"/>
      <c r="R48" s="87">
        <f>R47/12</f>
        <v>8</v>
      </c>
      <c r="S48" s="87"/>
      <c r="T48" s="91">
        <f>T47/24</f>
        <v>0</v>
      </c>
      <c r="U48" s="91"/>
      <c r="V48" s="87">
        <f>V47/12</f>
        <v>0</v>
      </c>
      <c r="W48" s="87"/>
      <c r="X48" s="86">
        <f>X47/12</f>
        <v>10</v>
      </c>
      <c r="Y48" s="86"/>
      <c r="Z48" s="125">
        <f>Z47/12</f>
        <v>6</v>
      </c>
      <c r="AA48" s="125"/>
      <c r="AB48" s="88">
        <f>AB47/24</f>
        <v>10</v>
      </c>
      <c r="AC48" s="88"/>
      <c r="AD48" s="89"/>
      <c r="AE48" s="89"/>
      <c r="AF48" s="134"/>
      <c r="AG48" s="134"/>
      <c r="AH48" s="128">
        <f>SUM(D48:AC48)</f>
        <v>66</v>
      </c>
      <c r="AI48" s="129"/>
      <c r="AJ48" s="42"/>
    </row>
    <row r="49" spans="1:36" s="41" customFormat="1" x14ac:dyDescent="0.25">
      <c r="A49" s="110" t="s">
        <v>27</v>
      </c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2"/>
      <c r="AF49" s="71"/>
      <c r="AG49" s="71"/>
      <c r="AH49" s="43">
        <f>SUM(AH9:AH46)</f>
        <v>3125</v>
      </c>
      <c r="AI49" s="43">
        <f>SUM(AI9:AI46)</f>
        <v>4212</v>
      </c>
      <c r="AJ49" s="44"/>
    </row>
    <row r="50" spans="1:36" x14ac:dyDescent="0.25">
      <c r="A50" s="110" t="s">
        <v>28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2"/>
      <c r="AF50" s="70"/>
      <c r="AG50" s="70"/>
      <c r="AH50" s="113">
        <f>AI49-AH49</f>
        <v>1087</v>
      </c>
      <c r="AI50" s="114"/>
      <c r="AJ50" s="44"/>
    </row>
    <row r="51" spans="1:36" x14ac:dyDescent="0.25"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7"/>
      <c r="O51" s="127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</row>
    <row r="55" spans="1:36" x14ac:dyDescent="0.25">
      <c r="X55" s="6" t="s">
        <v>41</v>
      </c>
    </row>
  </sheetData>
  <mergeCells count="74">
    <mergeCell ref="AF7:AG7"/>
    <mergeCell ref="AF47:AG47"/>
    <mergeCell ref="AF48:AG48"/>
    <mergeCell ref="AH50:AI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Z48:AA48"/>
    <mergeCell ref="AB48:AC48"/>
    <mergeCell ref="AB51:AC51"/>
    <mergeCell ref="A49:AE49"/>
    <mergeCell ref="A50:AE50"/>
    <mergeCell ref="N48:O48"/>
    <mergeCell ref="P48:Q48"/>
    <mergeCell ref="R48:S48"/>
    <mergeCell ref="T47:U47"/>
    <mergeCell ref="V47:W47"/>
    <mergeCell ref="X47:Y47"/>
    <mergeCell ref="T48:U48"/>
    <mergeCell ref="V48:W48"/>
    <mergeCell ref="X48:Y48"/>
    <mergeCell ref="P47:Q47"/>
    <mergeCell ref="R47:S47"/>
    <mergeCell ref="D48:E48"/>
    <mergeCell ref="F48:G48"/>
    <mergeCell ref="H48:I48"/>
    <mergeCell ref="J48:K48"/>
    <mergeCell ref="L48:M48"/>
    <mergeCell ref="A1:C1"/>
    <mergeCell ref="A2:C2"/>
    <mergeCell ref="A3:AJ3"/>
    <mergeCell ref="A4:AJ4"/>
    <mergeCell ref="A5:AE5"/>
    <mergeCell ref="AJ6:AJ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H7:AH8"/>
    <mergeCell ref="AH48:AI48"/>
    <mergeCell ref="A6:A8"/>
    <mergeCell ref="B6:B8"/>
    <mergeCell ref="C6:C8"/>
    <mergeCell ref="D6:AI6"/>
    <mergeCell ref="N47:O47"/>
    <mergeCell ref="D47:E47"/>
    <mergeCell ref="F47:G47"/>
    <mergeCell ref="H47:I47"/>
    <mergeCell ref="J47:K47"/>
    <mergeCell ref="L47:M47"/>
    <mergeCell ref="Z47:AA47"/>
    <mergeCell ref="AI7:AI8"/>
    <mergeCell ref="AD48:AE48"/>
    <mergeCell ref="AB47:AC47"/>
    <mergeCell ref="AD47:AE47"/>
  </mergeCells>
  <pageMargins left="0.12" right="0.2" top="0.75" bottom="0.75" header="0.3" footer="0.3"/>
  <pageSetup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0"/>
  <sheetViews>
    <sheetView tabSelected="1" workbookViewId="0">
      <pane ySplit="8" topLeftCell="A39" activePane="bottomLeft" state="frozen"/>
      <selection pane="bottomLeft" activeCell="O20" sqref="O20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3" t="s">
        <v>0</v>
      </c>
      <c r="B1" s="93"/>
      <c r="C1" s="93"/>
      <c r="D1" s="77"/>
      <c r="E1" s="77"/>
      <c r="F1" s="77"/>
      <c r="G1" s="77"/>
      <c r="H1" s="77"/>
      <c r="I1" s="7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4" t="s">
        <v>2</v>
      </c>
      <c r="B2" s="94"/>
      <c r="C2" s="94"/>
      <c r="D2" s="78"/>
      <c r="E2" s="78"/>
      <c r="F2" s="78"/>
      <c r="G2" s="78"/>
      <c r="H2" s="78"/>
      <c r="I2" s="7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</row>
    <row r="4" spans="1:36" x14ac:dyDescent="0.25">
      <c r="A4" s="95" t="s">
        <v>106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36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79"/>
      <c r="AG5" s="79"/>
      <c r="AH5" s="79"/>
      <c r="AI5" s="79"/>
      <c r="AJ5" s="79"/>
    </row>
    <row r="6" spans="1:36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9"/>
      <c r="AJ6" s="92" t="s">
        <v>8</v>
      </c>
    </row>
    <row r="7" spans="1:36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32" t="s">
        <v>109</v>
      </c>
      <c r="AG7" s="132"/>
      <c r="AH7" s="130" t="s">
        <v>23</v>
      </c>
      <c r="AI7" s="130" t="s">
        <v>24</v>
      </c>
      <c r="AJ7" s="92"/>
    </row>
    <row r="8" spans="1:36" x14ac:dyDescent="0.25">
      <c r="A8" s="92"/>
      <c r="B8" s="96"/>
      <c r="C8" s="92"/>
      <c r="D8" s="80" t="s">
        <v>25</v>
      </c>
      <c r="E8" s="80" t="s">
        <v>26</v>
      </c>
      <c r="F8" s="73" t="s">
        <v>25</v>
      </c>
      <c r="G8" s="73" t="s">
        <v>26</v>
      </c>
      <c r="H8" s="81" t="s">
        <v>25</v>
      </c>
      <c r="I8" s="81" t="s">
        <v>26</v>
      </c>
      <c r="J8" s="73" t="s">
        <v>25</v>
      </c>
      <c r="K8" s="73" t="s">
        <v>26</v>
      </c>
      <c r="L8" s="82" t="s">
        <v>25</v>
      </c>
      <c r="M8" s="82" t="s">
        <v>26</v>
      </c>
      <c r="N8" s="73" t="s">
        <v>25</v>
      </c>
      <c r="O8" s="73" t="s">
        <v>26</v>
      </c>
      <c r="P8" s="74" t="s">
        <v>25</v>
      </c>
      <c r="Q8" s="74" t="s">
        <v>26</v>
      </c>
      <c r="R8" s="73" t="s">
        <v>25</v>
      </c>
      <c r="S8" s="73" t="s">
        <v>26</v>
      </c>
      <c r="T8" s="75" t="s">
        <v>25</v>
      </c>
      <c r="U8" s="75" t="s">
        <v>26</v>
      </c>
      <c r="V8" s="73" t="s">
        <v>25</v>
      </c>
      <c r="W8" s="73" t="s">
        <v>26</v>
      </c>
      <c r="X8" s="76" t="s">
        <v>25</v>
      </c>
      <c r="Y8" s="76" t="s">
        <v>26</v>
      </c>
      <c r="Z8" s="73" t="s">
        <v>25</v>
      </c>
      <c r="AA8" s="73" t="s">
        <v>26</v>
      </c>
      <c r="AB8" s="72" t="s">
        <v>25</v>
      </c>
      <c r="AC8" s="72" t="s">
        <v>26</v>
      </c>
      <c r="AD8" s="73" t="s">
        <v>25</v>
      </c>
      <c r="AE8" s="73" t="s">
        <v>26</v>
      </c>
      <c r="AF8" s="83" t="s">
        <v>25</v>
      </c>
      <c r="AG8" s="83" t="s">
        <v>26</v>
      </c>
      <c r="AH8" s="131"/>
      <c r="AI8" s="131"/>
      <c r="AJ8" s="92"/>
    </row>
    <row r="9" spans="1:36" x14ac:dyDescent="0.25">
      <c r="A9" s="20"/>
      <c r="B9" s="21">
        <v>44075</v>
      </c>
      <c r="C9" s="20" t="s">
        <v>55</v>
      </c>
      <c r="D9" s="22">
        <v>0</v>
      </c>
      <c r="E9" s="22"/>
      <c r="F9" s="20">
        <v>144</v>
      </c>
      <c r="G9" s="20"/>
      <c r="H9" s="23"/>
      <c r="I9" s="23"/>
      <c r="J9" s="20">
        <v>132</v>
      </c>
      <c r="K9" s="20"/>
      <c r="L9" s="24"/>
      <c r="M9" s="24"/>
      <c r="N9" s="20">
        <v>60</v>
      </c>
      <c r="O9" s="20"/>
      <c r="P9" s="25">
        <v>96</v>
      </c>
      <c r="Q9" s="25"/>
      <c r="R9" s="20">
        <v>96</v>
      </c>
      <c r="S9" s="20"/>
      <c r="T9" s="26"/>
      <c r="U9" s="26"/>
      <c r="V9" s="20">
        <v>0</v>
      </c>
      <c r="W9" s="20"/>
      <c r="X9" s="27">
        <v>120</v>
      </c>
      <c r="Y9" s="27"/>
      <c r="Z9" s="20">
        <v>72</v>
      </c>
      <c r="AA9" s="20"/>
      <c r="AB9" s="28">
        <v>240</v>
      </c>
      <c r="AC9" s="28"/>
      <c r="AD9" s="20">
        <v>127</v>
      </c>
      <c r="AE9" s="20"/>
      <c r="AF9" s="84">
        <v>79</v>
      </c>
      <c r="AG9" s="84"/>
      <c r="AH9" s="20">
        <f>E9+G9+I9+K9+M9+O9+Q9+S9+U9+W9+Y9+AA9+AC9+AE9</f>
        <v>0</v>
      </c>
      <c r="AI9" s="20">
        <f>D9+F9+H9+J9+L9+N9+P9+R9+T9+V9+X9+Z9+AB9+AD9</f>
        <v>1087</v>
      </c>
      <c r="AJ9" s="20"/>
    </row>
    <row r="10" spans="1:36" x14ac:dyDescent="0.25">
      <c r="A10" s="20"/>
      <c r="B10" s="21">
        <v>44077</v>
      </c>
      <c r="C10" s="20" t="s">
        <v>107</v>
      </c>
      <c r="D10" s="22"/>
      <c r="E10" s="22"/>
      <c r="F10" s="31"/>
      <c r="G10" s="31">
        <v>24</v>
      </c>
      <c r="H10" s="33"/>
      <c r="I10" s="33"/>
      <c r="J10" s="31"/>
      <c r="K10" s="31">
        <v>12</v>
      </c>
      <c r="L10" s="34"/>
      <c r="M10" s="34"/>
      <c r="N10" s="31"/>
      <c r="O10" s="31"/>
      <c r="P10" s="35"/>
      <c r="Q10" s="35">
        <v>24</v>
      </c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>
        <v>2</v>
      </c>
      <c r="AH10" s="20">
        <f t="shared" ref="AH10:AH42" si="0">E10+G10+I10+K10+M10+O10+Q10+S10+U10+W10+Y10+AA10+AC10+AE10</f>
        <v>72</v>
      </c>
      <c r="AI10" s="20">
        <f t="shared" ref="AI10:AI42" si="1">D10+F10+H10+J10+L10+N10+P10+R10+T10+V10+X10+Z10+AB10+AD10</f>
        <v>0</v>
      </c>
      <c r="AJ10" s="31" t="s">
        <v>113</v>
      </c>
    </row>
    <row r="11" spans="1:36" x14ac:dyDescent="0.25">
      <c r="A11" s="29"/>
      <c r="B11" s="30">
        <v>44077</v>
      </c>
      <c r="C11" s="31" t="s">
        <v>114</v>
      </c>
      <c r="D11" s="32"/>
      <c r="E11" s="32"/>
      <c r="F11" s="31"/>
      <c r="G11" s="31">
        <f>3*12</f>
        <v>36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/>
      <c r="AB11" s="38"/>
      <c r="AC11" s="38"/>
      <c r="AD11" s="31"/>
      <c r="AE11" s="31"/>
      <c r="AF11" s="85"/>
      <c r="AG11" s="85">
        <v>1</v>
      </c>
      <c r="AH11" s="20">
        <f t="shared" si="0"/>
        <v>48</v>
      </c>
      <c r="AI11" s="20">
        <f t="shared" si="1"/>
        <v>0</v>
      </c>
      <c r="AJ11" s="31" t="s">
        <v>117</v>
      </c>
    </row>
    <row r="12" spans="1:36" x14ac:dyDescent="0.25">
      <c r="A12" s="29"/>
      <c r="B12" s="30">
        <v>44077</v>
      </c>
      <c r="C12" s="31" t="s">
        <v>115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>
        <v>8</v>
      </c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0</v>
      </c>
      <c r="AI12" s="20">
        <f t="shared" si="1"/>
        <v>8</v>
      </c>
      <c r="AJ12" s="31"/>
    </row>
    <row r="13" spans="1:36" x14ac:dyDescent="0.25">
      <c r="A13" s="29"/>
      <c r="B13" s="30">
        <v>44077</v>
      </c>
      <c r="C13" s="31" t="s">
        <v>116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>
        <v>4</v>
      </c>
      <c r="W13" s="31"/>
      <c r="X13" s="37"/>
      <c r="Y13" s="37"/>
      <c r="Z13" s="31"/>
      <c r="AA13" s="31"/>
      <c r="AB13" s="38"/>
      <c r="AC13" s="38"/>
      <c r="AD13" s="31"/>
      <c r="AE13" s="31"/>
      <c r="AF13" s="85"/>
      <c r="AG13" s="85"/>
      <c r="AH13" s="20">
        <f t="shared" si="0"/>
        <v>0</v>
      </c>
      <c r="AI13" s="20">
        <f t="shared" si="1"/>
        <v>4</v>
      </c>
      <c r="AJ13" s="31"/>
    </row>
    <row r="14" spans="1:36" x14ac:dyDescent="0.25">
      <c r="A14" s="29"/>
      <c r="B14" s="30">
        <v>44080</v>
      </c>
      <c r="C14" s="31" t="s">
        <v>118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>
        <v>12</v>
      </c>
      <c r="Z14" s="31"/>
      <c r="AA14" s="31"/>
      <c r="AB14" s="38"/>
      <c r="AC14" s="38"/>
      <c r="AD14" s="31"/>
      <c r="AE14" s="31"/>
      <c r="AF14" s="85"/>
      <c r="AG14" s="85"/>
      <c r="AH14" s="20">
        <f t="shared" si="0"/>
        <v>12</v>
      </c>
      <c r="AI14" s="20">
        <f t="shared" si="1"/>
        <v>0</v>
      </c>
      <c r="AJ14" s="31"/>
    </row>
    <row r="15" spans="1:36" x14ac:dyDescent="0.25">
      <c r="A15" s="29"/>
      <c r="B15" s="30">
        <v>44081</v>
      </c>
      <c r="C15" s="31" t="s">
        <v>119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85"/>
      <c r="AG15" s="85"/>
      <c r="AH15" s="20">
        <f t="shared" si="0"/>
        <v>12</v>
      </c>
      <c r="AI15" s="20">
        <f t="shared" si="1"/>
        <v>0</v>
      </c>
      <c r="AJ15" s="31"/>
    </row>
    <row r="16" spans="1:36" x14ac:dyDescent="0.25">
      <c r="A16" s="29"/>
      <c r="B16" s="30">
        <v>44085</v>
      </c>
      <c r="C16" s="31" t="s">
        <v>120</v>
      </c>
      <c r="D16" s="32"/>
      <c r="E16" s="32"/>
      <c r="F16" s="31"/>
      <c r="G16" s="31">
        <v>36</v>
      </c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36</v>
      </c>
      <c r="AI16" s="20">
        <f t="shared" si="1"/>
        <v>0</v>
      </c>
      <c r="AJ16" s="31"/>
    </row>
    <row r="17" spans="1:36" x14ac:dyDescent="0.25">
      <c r="A17" s="29"/>
      <c r="B17" s="30">
        <v>44089</v>
      </c>
      <c r="C17" s="31" t="s">
        <v>121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12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12</v>
      </c>
      <c r="AI17" s="20">
        <f t="shared" si="1"/>
        <v>0</v>
      </c>
      <c r="AJ17" s="31"/>
    </row>
    <row r="18" spans="1:36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85"/>
      <c r="AG18" s="85"/>
      <c r="AH18" s="20">
        <f t="shared" si="0"/>
        <v>0</v>
      </c>
      <c r="AI18" s="20">
        <f t="shared" si="1"/>
        <v>0</v>
      </c>
      <c r="AJ18" s="31"/>
    </row>
    <row r="19" spans="1:36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0</v>
      </c>
      <c r="AI19" s="20">
        <f t="shared" si="1"/>
        <v>0</v>
      </c>
      <c r="AJ19" s="31"/>
    </row>
    <row r="20" spans="1:36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0</v>
      </c>
      <c r="AJ20" s="31"/>
    </row>
    <row r="21" spans="1:36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85"/>
      <c r="AG21" s="85"/>
      <c r="AH21" s="20">
        <f t="shared" si="0"/>
        <v>0</v>
      </c>
      <c r="AI21" s="20">
        <f t="shared" si="1"/>
        <v>0</v>
      </c>
      <c r="AJ21" s="31"/>
    </row>
    <row r="22" spans="1:36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85"/>
      <c r="AG22" s="85"/>
      <c r="AH22" s="20">
        <f t="shared" si="0"/>
        <v>0</v>
      </c>
      <c r="AI22" s="20">
        <f t="shared" si="1"/>
        <v>0</v>
      </c>
      <c r="AJ22" s="31"/>
    </row>
    <row r="23" spans="1:36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0</v>
      </c>
      <c r="AI23" s="20">
        <f t="shared" si="1"/>
        <v>0</v>
      </c>
      <c r="AJ23" s="31"/>
    </row>
    <row r="24" spans="1:36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85"/>
      <c r="AG24" s="85"/>
      <c r="AH24" s="20">
        <f t="shared" si="0"/>
        <v>0</v>
      </c>
      <c r="AI24" s="20">
        <f t="shared" si="1"/>
        <v>0</v>
      </c>
      <c r="AJ24" s="31"/>
    </row>
    <row r="25" spans="1:36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0</v>
      </c>
      <c r="AJ25" s="31"/>
    </row>
    <row r="26" spans="1:36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85"/>
      <c r="AG26" s="85"/>
      <c r="AH26" s="20">
        <f t="shared" si="0"/>
        <v>0</v>
      </c>
      <c r="AI26" s="20">
        <f t="shared" si="1"/>
        <v>0</v>
      </c>
      <c r="AJ26" s="31"/>
    </row>
    <row r="27" spans="1:36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0</v>
      </c>
      <c r="AJ27" s="31"/>
    </row>
    <row r="28" spans="1:36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0</v>
      </c>
      <c r="AI28" s="20">
        <f t="shared" si="1"/>
        <v>0</v>
      </c>
      <c r="AJ28" s="31"/>
    </row>
    <row r="29" spans="1:36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0</v>
      </c>
      <c r="AJ29" s="31"/>
    </row>
    <row r="30" spans="1:36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85"/>
      <c r="AG30" s="85"/>
      <c r="AH30" s="20">
        <f t="shared" si="0"/>
        <v>0</v>
      </c>
      <c r="AI30" s="20">
        <f t="shared" si="1"/>
        <v>0</v>
      </c>
      <c r="AJ30" s="31"/>
    </row>
    <row r="31" spans="1:36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0</v>
      </c>
      <c r="AJ31" s="31"/>
    </row>
    <row r="32" spans="1:36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0</v>
      </c>
      <c r="AI32" s="20">
        <f t="shared" si="1"/>
        <v>0</v>
      </c>
      <c r="AJ32" s="31"/>
    </row>
    <row r="33" spans="1:36" x14ac:dyDescent="0.25">
      <c r="A33" s="29"/>
      <c r="B33" s="68"/>
      <c r="C33" s="69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0</v>
      </c>
      <c r="AI33" s="20">
        <f t="shared" si="1"/>
        <v>0</v>
      </c>
      <c r="AJ33" s="31"/>
    </row>
    <row r="34" spans="1:36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0</v>
      </c>
      <c r="AI34" s="20">
        <f t="shared" si="1"/>
        <v>0</v>
      </c>
      <c r="AJ34" s="31"/>
    </row>
    <row r="35" spans="1:36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85"/>
      <c r="AG35" s="85"/>
      <c r="AH35" s="20">
        <f t="shared" si="0"/>
        <v>0</v>
      </c>
      <c r="AI35" s="20">
        <f t="shared" si="1"/>
        <v>0</v>
      </c>
      <c r="AJ35" s="31"/>
    </row>
    <row r="36" spans="1:36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0</v>
      </c>
      <c r="AI36" s="20">
        <f t="shared" si="1"/>
        <v>0</v>
      </c>
      <c r="AJ36" s="31"/>
    </row>
    <row r="37" spans="1:36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0</v>
      </c>
      <c r="AJ37" s="31"/>
    </row>
    <row r="38" spans="1:36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/>
      <c r="AG38" s="85"/>
      <c r="AH38" s="20">
        <f t="shared" si="0"/>
        <v>0</v>
      </c>
      <c r="AI38" s="20">
        <f t="shared" si="1"/>
        <v>0</v>
      </c>
      <c r="AJ38" s="31"/>
    </row>
    <row r="39" spans="1:36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/>
      <c r="AH39" s="20">
        <f t="shared" si="0"/>
        <v>0</v>
      </c>
      <c r="AI39" s="20">
        <f t="shared" si="1"/>
        <v>0</v>
      </c>
      <c r="AJ39" s="31"/>
    </row>
    <row r="40" spans="1:36" x14ac:dyDescent="0.25">
      <c r="A40" s="29"/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/>
      <c r="AH40" s="20">
        <f t="shared" si="0"/>
        <v>0</v>
      </c>
      <c r="AI40" s="20">
        <f t="shared" si="1"/>
        <v>0</v>
      </c>
      <c r="AJ40" s="31"/>
    </row>
    <row r="41" spans="1:36" x14ac:dyDescent="0.25">
      <c r="A41" s="29"/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/>
      <c r="AH41" s="20">
        <f t="shared" si="0"/>
        <v>0</v>
      </c>
      <c r="AI41" s="20">
        <f t="shared" si="1"/>
        <v>0</v>
      </c>
      <c r="AJ41" s="31"/>
    </row>
    <row r="42" spans="1:36" x14ac:dyDescent="0.25">
      <c r="A42" s="39"/>
      <c r="B42" s="40"/>
      <c r="C42" s="41" t="s">
        <v>29</v>
      </c>
      <c r="D42" s="106">
        <f>SUM(D9:D41)-SUM(E9:E41)</f>
        <v>0</v>
      </c>
      <c r="E42" s="106"/>
      <c r="F42" s="89">
        <f>SUM(F9:F41)-SUM(G9:G41)</f>
        <v>48</v>
      </c>
      <c r="G42" s="89"/>
      <c r="H42" s="118">
        <f>SUM(H9:H41)-SUM(I9:I41)</f>
        <v>0</v>
      </c>
      <c r="I42" s="118"/>
      <c r="J42" s="89">
        <f>SUM(J9:J41)-SUM(K9:K41)</f>
        <v>120</v>
      </c>
      <c r="K42" s="89"/>
      <c r="L42" s="119">
        <f>SUM(L9:L41)-SUM(M9:M41)</f>
        <v>0</v>
      </c>
      <c r="M42" s="119"/>
      <c r="N42" s="89">
        <f>SUM(N9:N41)-SUM(O9:O41)</f>
        <v>60</v>
      </c>
      <c r="O42" s="89"/>
      <c r="P42" s="122">
        <f>SUM(P9:P41)-SUM(Q9:Q41)</f>
        <v>72</v>
      </c>
      <c r="Q42" s="122"/>
      <c r="R42" s="89">
        <f>SUM(R9:R41)-SUM(S9:S41)</f>
        <v>60</v>
      </c>
      <c r="S42" s="89"/>
      <c r="T42" s="123">
        <f>SUM(T9:T41)-SUM(U9:U41)</f>
        <v>0</v>
      </c>
      <c r="U42" s="123"/>
      <c r="V42" s="89">
        <f>SUM(V9:V41)-SUM(W9:W41)</f>
        <v>0</v>
      </c>
      <c r="W42" s="89"/>
      <c r="X42" s="124">
        <f>SUM(X9:X41)-SUM(Y9:Y41)</f>
        <v>108</v>
      </c>
      <c r="Y42" s="124"/>
      <c r="Z42" s="89">
        <f>SUM(Z9:Z41)-SUM(AA9:AA41)</f>
        <v>72</v>
      </c>
      <c r="AA42" s="89"/>
      <c r="AB42" s="120">
        <f>SUM(AB9:AB41)-SUM(AC9:AC41)</f>
        <v>240</v>
      </c>
      <c r="AC42" s="120"/>
      <c r="AD42" s="89">
        <f>SUM(AD9:AD41)-SUM(AE9:AE41)</f>
        <v>127</v>
      </c>
      <c r="AE42" s="89"/>
      <c r="AF42" s="133">
        <f>SUM(AF9:AF41)-SUM(AG9:AG41)</f>
        <v>76</v>
      </c>
      <c r="AG42" s="133"/>
      <c r="AH42" s="20">
        <f t="shared" si="0"/>
        <v>0</v>
      </c>
      <c r="AI42" s="20">
        <f t="shared" si="1"/>
        <v>907</v>
      </c>
      <c r="AJ42" s="42"/>
    </row>
    <row r="43" spans="1:36" x14ac:dyDescent="0.25">
      <c r="A43" s="39"/>
      <c r="B43" s="40"/>
      <c r="C43" s="41" t="s">
        <v>30</v>
      </c>
      <c r="D43" s="115">
        <f>D42/24</f>
        <v>0</v>
      </c>
      <c r="E43" s="115"/>
      <c r="F43" s="87">
        <f>F42/12</f>
        <v>4</v>
      </c>
      <c r="G43" s="87"/>
      <c r="H43" s="116">
        <f>H42/24</f>
        <v>0</v>
      </c>
      <c r="I43" s="116"/>
      <c r="J43" s="121">
        <f>J42/12</f>
        <v>10</v>
      </c>
      <c r="K43" s="121"/>
      <c r="L43" s="117">
        <f>L42/24</f>
        <v>0</v>
      </c>
      <c r="M43" s="117"/>
      <c r="N43" s="87">
        <f>N42/12</f>
        <v>5</v>
      </c>
      <c r="O43" s="87"/>
      <c r="P43" s="90">
        <f>P42/24</f>
        <v>3</v>
      </c>
      <c r="Q43" s="90"/>
      <c r="R43" s="87">
        <f>R42/12</f>
        <v>5</v>
      </c>
      <c r="S43" s="87"/>
      <c r="T43" s="91">
        <f>T42/24</f>
        <v>0</v>
      </c>
      <c r="U43" s="91"/>
      <c r="V43" s="87">
        <f>V42/12</f>
        <v>0</v>
      </c>
      <c r="W43" s="87"/>
      <c r="X43" s="86">
        <f>X42/12</f>
        <v>9</v>
      </c>
      <c r="Y43" s="86"/>
      <c r="Z43" s="125">
        <f>Z42/12</f>
        <v>6</v>
      </c>
      <c r="AA43" s="125"/>
      <c r="AB43" s="88">
        <f>AB42/24</f>
        <v>10</v>
      </c>
      <c r="AC43" s="88"/>
      <c r="AD43" s="89"/>
      <c r="AE43" s="89"/>
      <c r="AF43" s="134"/>
      <c r="AG43" s="134"/>
      <c r="AH43" s="128">
        <f>SUM(D43:AC43)</f>
        <v>52</v>
      </c>
      <c r="AI43" s="129"/>
      <c r="AJ43" s="42"/>
    </row>
    <row r="44" spans="1:36" s="41" customFormat="1" x14ac:dyDescent="0.25">
      <c r="A44" s="110" t="s">
        <v>27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2"/>
      <c r="AF44" s="71"/>
      <c r="AG44" s="71"/>
      <c r="AH44" s="43">
        <f>SUM(AH9:AH41)</f>
        <v>192</v>
      </c>
      <c r="AI44" s="43">
        <f>SUM(AI9:AI41)</f>
        <v>1099</v>
      </c>
      <c r="AJ44" s="44"/>
    </row>
    <row r="45" spans="1:36" x14ac:dyDescent="0.25">
      <c r="A45" s="110" t="s">
        <v>28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2"/>
      <c r="AF45" s="70"/>
      <c r="AG45" s="70"/>
      <c r="AH45" s="113">
        <f>AI44-AH44</f>
        <v>907</v>
      </c>
      <c r="AI45" s="114"/>
      <c r="AJ45" s="44"/>
    </row>
    <row r="46" spans="1:36" x14ac:dyDescent="0.25"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7"/>
      <c r="O46" s="127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</row>
    <row r="50" spans="24:24" x14ac:dyDescent="0.25">
      <c r="X50" s="6" t="s">
        <v>41</v>
      </c>
    </row>
  </sheetData>
  <mergeCells count="74">
    <mergeCell ref="AB46:AC46"/>
    <mergeCell ref="AF7:AG7"/>
    <mergeCell ref="AF42:AG42"/>
    <mergeCell ref="AF43:AG43"/>
    <mergeCell ref="P46:Q46"/>
    <mergeCell ref="R46:S46"/>
    <mergeCell ref="T46:U46"/>
    <mergeCell ref="V46:W46"/>
    <mergeCell ref="X46:Y46"/>
    <mergeCell ref="Z46:AA46"/>
    <mergeCell ref="AB42:AC42"/>
    <mergeCell ref="AD42:AE42"/>
    <mergeCell ref="T42:U42"/>
    <mergeCell ref="V42:W42"/>
    <mergeCell ref="X42:Y42"/>
    <mergeCell ref="Z42:AA42"/>
    <mergeCell ref="AH43:AI43"/>
    <mergeCell ref="A44:AE44"/>
    <mergeCell ref="A45:AE45"/>
    <mergeCell ref="AH45:AI45"/>
    <mergeCell ref="D46:E46"/>
    <mergeCell ref="F46:G46"/>
    <mergeCell ref="H46:I46"/>
    <mergeCell ref="J46:K46"/>
    <mergeCell ref="L46:M46"/>
    <mergeCell ref="N46:O46"/>
    <mergeCell ref="T43:U43"/>
    <mergeCell ref="V43:W43"/>
    <mergeCell ref="X43:Y43"/>
    <mergeCell ref="Z43:AA43"/>
    <mergeCell ref="AB43:AC43"/>
    <mergeCell ref="AD43:AE43"/>
    <mergeCell ref="D43:E43"/>
    <mergeCell ref="F43:G43"/>
    <mergeCell ref="H43:I43"/>
    <mergeCell ref="J43:K43"/>
    <mergeCell ref="L43:M43"/>
    <mergeCell ref="N43:O43"/>
    <mergeCell ref="P43:Q43"/>
    <mergeCell ref="R43:S43"/>
    <mergeCell ref="P42:Q42"/>
    <mergeCell ref="R42:S42"/>
    <mergeCell ref="AB7:AC7"/>
    <mergeCell ref="AD7:AE7"/>
    <mergeCell ref="AH7:AH8"/>
    <mergeCell ref="AI7:AI8"/>
    <mergeCell ref="D42:E42"/>
    <mergeCell ref="F42:G42"/>
    <mergeCell ref="H42:I42"/>
    <mergeCell ref="J42:K42"/>
    <mergeCell ref="L42:M42"/>
    <mergeCell ref="N42:O42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J3"/>
    <mergeCell ref="A4:AJ4"/>
    <mergeCell ref="A5:AE5"/>
    <mergeCell ref="A6:A8"/>
    <mergeCell ref="B6:B8"/>
    <mergeCell ref="C6:C8"/>
    <mergeCell ref="D6:AI6"/>
    <mergeCell ref="AJ6:AJ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T(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2020-09-16T09:26:55Z</dcterms:modified>
</cp:coreProperties>
</file>