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6" sheetId="1" r:id="rId1"/>
    <sheet name="T7" sheetId="2" r:id="rId2"/>
    <sheet name="T8" sheetId="3" r:id="rId3"/>
    <sheet name="T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T32" i="4"/>
  <c r="T33" i="4" s="1"/>
  <c r="R32" i="4"/>
  <c r="R33" i="4" s="1"/>
  <c r="L32" i="4"/>
  <c r="L33" i="4" s="1"/>
  <c r="J32" i="4"/>
  <c r="H32" i="4"/>
  <c r="F32" i="4"/>
  <c r="W31" i="4"/>
  <c r="V31" i="4"/>
  <c r="W30" i="4"/>
  <c r="V30" i="4"/>
  <c r="W23" i="4"/>
  <c r="V23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V9" i="4"/>
  <c r="P32" i="4"/>
  <c r="P33" i="4" s="1"/>
  <c r="N32" i="4"/>
  <c r="N33" i="4" s="1"/>
  <c r="D32" i="4"/>
  <c r="D33" i="4" s="1"/>
  <c r="T26" i="3"/>
  <c r="T27" i="3" s="1"/>
  <c r="R26" i="3"/>
  <c r="R27" i="3" s="1"/>
  <c r="L26" i="3"/>
  <c r="L27" i="3" s="1"/>
  <c r="J26" i="3"/>
  <c r="H26" i="3"/>
  <c r="F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E14" i="3"/>
  <c r="V14" i="3" s="1"/>
  <c r="W13" i="3"/>
  <c r="E13" i="3"/>
  <c r="V13" i="3" s="1"/>
  <c r="W12" i="3"/>
  <c r="V12" i="3"/>
  <c r="W11" i="3"/>
  <c r="E11" i="3"/>
  <c r="V11" i="3" s="1"/>
  <c r="W10" i="3"/>
  <c r="E10" i="3"/>
  <c r="V10" i="3" s="1"/>
  <c r="V9" i="3"/>
  <c r="P26" i="3"/>
  <c r="P27" i="3" s="1"/>
  <c r="N26" i="3"/>
  <c r="N27" i="3" s="1"/>
  <c r="D26" i="3"/>
  <c r="D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D23" i="2" l="1"/>
  <c r="D24" i="2" s="1"/>
  <c r="V34" i="4"/>
  <c r="V33" i="4"/>
  <c r="W9" i="4"/>
  <c r="W34" i="4" s="1"/>
  <c r="V28" i="3"/>
  <c r="V27" i="3"/>
  <c r="W9" i="3"/>
  <c r="W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35" i="4" l="1"/>
  <c r="V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<sst xmlns="http://schemas.openxmlformats.org/spreadsheetml/2006/main" count="233" uniqueCount="78">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</sst>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ySplit="8" topLeftCell="A20" activePane="bottomLeft" state="frozen"/>
      <selection pane="bottomLeft" activeCell="D28" sqref="D28:E28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66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9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x14ac:dyDescent="0.25">
      <c r="A4" s="39" t="s">
        <v>69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10"/>
      <c r="U5" s="10"/>
      <c r="V5" s="10"/>
      <c r="W5" s="10"/>
    </row>
    <row r="6" spans="1:23" x14ac:dyDescent="0.25">
      <c r="A6" s="32" t="s">
        <v>1</v>
      </c>
      <c r="B6" s="33" t="s">
        <v>2</v>
      </c>
      <c r="C6" s="32" t="s">
        <v>3</v>
      </c>
      <c r="D6" s="30" t="s">
        <v>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1"/>
    </row>
    <row r="7" spans="1:23" x14ac:dyDescent="0.25">
      <c r="A7" s="32"/>
      <c r="B7" s="33"/>
      <c r="C7" s="32"/>
      <c r="D7" s="32" t="s">
        <v>14</v>
      </c>
      <c r="E7" s="32"/>
      <c r="F7" s="32" t="s">
        <v>16</v>
      </c>
      <c r="G7" s="32"/>
      <c r="H7" s="32" t="s">
        <v>15</v>
      </c>
      <c r="I7" s="32"/>
      <c r="J7" s="32" t="s">
        <v>17</v>
      </c>
      <c r="K7" s="32"/>
      <c r="L7" s="32" t="s">
        <v>18</v>
      </c>
      <c r="M7" s="32"/>
      <c r="N7" s="32" t="s">
        <v>19</v>
      </c>
      <c r="O7" s="32"/>
      <c r="P7" s="30" t="s">
        <v>22</v>
      </c>
      <c r="Q7" s="31"/>
      <c r="R7" s="32" t="s">
        <v>20</v>
      </c>
      <c r="S7" s="32"/>
      <c r="T7" s="32" t="s">
        <v>21</v>
      </c>
      <c r="U7" s="32"/>
      <c r="V7" s="37" t="s">
        <v>5</v>
      </c>
      <c r="W7" s="37" t="s">
        <v>6</v>
      </c>
    </row>
    <row r="8" spans="1:23" x14ac:dyDescent="0.25">
      <c r="A8" s="32"/>
      <c r="B8" s="33"/>
      <c r="C8" s="32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38"/>
      <c r="W8" s="38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52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56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28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32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44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45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28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36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37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38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59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31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58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23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38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24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62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65</v>
      </c>
      <c r="D27" s="35">
        <f>SUM(D9:D26)-SUM(E9:E26)</f>
        <v>858</v>
      </c>
      <c r="E27" s="35"/>
      <c r="F27" s="35">
        <f>SUM(F9:F26)-SUM(G9:G26)</f>
        <v>74</v>
      </c>
      <c r="G27" s="35"/>
      <c r="H27" s="35">
        <f>SUM(H9:H26)-SUM(I9:I26)</f>
        <v>15</v>
      </c>
      <c r="I27" s="35"/>
      <c r="J27" s="35">
        <f>SUM(J9:J26)-SUM(K9:K26)</f>
        <v>16</v>
      </c>
      <c r="K27" s="35"/>
      <c r="L27" s="35">
        <f>SUM(L9:L26)-SUM(M9:M26)</f>
        <v>52.5</v>
      </c>
      <c r="M27" s="35"/>
      <c r="N27" s="35">
        <f>SUM(N9:N26)-SUM(O9:O26)</f>
        <v>4408</v>
      </c>
      <c r="O27" s="35"/>
      <c r="P27" s="35">
        <f>SUM(P9:P26)-SUM(Q9:Q26)</f>
        <v>4100</v>
      </c>
      <c r="Q27" s="35"/>
      <c r="R27" s="35">
        <f>SUM(R9:R26)-SUM(S9:S26)</f>
        <v>0</v>
      </c>
      <c r="S27" s="35"/>
      <c r="T27" s="35">
        <f>SUM(T9:T26)-SUM(U9:U26)</f>
        <v>0</v>
      </c>
      <c r="U27" s="35"/>
      <c r="V27" s="14"/>
      <c r="W27" s="14"/>
    </row>
    <row r="28" spans="1:23" x14ac:dyDescent="0.25">
      <c r="A28" s="17"/>
      <c r="B28" s="18"/>
      <c r="C28" s="19" t="s">
        <v>10</v>
      </c>
      <c r="D28" s="36">
        <f>D27/6</f>
        <v>143</v>
      </c>
      <c r="E28" s="36"/>
      <c r="F28" s="36"/>
      <c r="G28" s="36"/>
      <c r="H28" s="36"/>
      <c r="I28" s="36"/>
      <c r="J28" s="36"/>
      <c r="K28" s="36"/>
      <c r="L28" s="36">
        <f>L27/16</f>
        <v>3.28125</v>
      </c>
      <c r="M28" s="36"/>
      <c r="N28" s="36">
        <f>N27/150</f>
        <v>29.386666666666667</v>
      </c>
      <c r="O28" s="36"/>
      <c r="P28" s="46">
        <f>P27/200</f>
        <v>20.5</v>
      </c>
      <c r="Q28" s="47"/>
      <c r="R28" s="36">
        <f>R27/50</f>
        <v>0</v>
      </c>
      <c r="S28" s="36"/>
      <c r="T28" s="36">
        <f>T27/8</f>
        <v>0</v>
      </c>
      <c r="U28" s="36"/>
      <c r="V28" s="40">
        <f>SUM(D28:S28)</f>
        <v>196.16791666666666</v>
      </c>
      <c r="W28" s="41"/>
    </row>
    <row r="29" spans="1:23" s="19" customFormat="1" x14ac:dyDescent="0.25">
      <c r="A29" s="42" t="s">
        <v>11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20"/>
      <c r="U29" s="20"/>
      <c r="V29" s="21">
        <f>SUM(V9:V26)</f>
        <v>583.5</v>
      </c>
      <c r="W29" s="21">
        <f>SUM(W9:W26)</f>
        <v>10107</v>
      </c>
    </row>
    <row r="30" spans="1:23" x14ac:dyDescent="0.25">
      <c r="A30" s="42" t="s">
        <v>12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22"/>
      <c r="U30" s="22"/>
      <c r="V30" s="44">
        <f>W29-V29</f>
        <v>9523.5</v>
      </c>
      <c r="W30" s="45"/>
    </row>
    <row r="31" spans="1:23" x14ac:dyDescent="0.2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</sheetData>
  <mergeCells count="49">
    <mergeCell ref="R31:S31"/>
    <mergeCell ref="D31:E31"/>
    <mergeCell ref="F31:G31"/>
    <mergeCell ref="H31:I31"/>
    <mergeCell ref="J31:K31"/>
    <mergeCell ref="L31:M31"/>
    <mergeCell ref="N31:O31"/>
    <mergeCell ref="A29:S29"/>
    <mergeCell ref="A30:S30"/>
    <mergeCell ref="V30:W30"/>
    <mergeCell ref="H28:I28"/>
    <mergeCell ref="J28:K28"/>
    <mergeCell ref="L28:M28"/>
    <mergeCell ref="N28:O28"/>
    <mergeCell ref="P28:Q28"/>
    <mergeCell ref="R28:S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L7:M7"/>
    <mergeCell ref="N7:O7"/>
    <mergeCell ref="T31:U31"/>
    <mergeCell ref="P7:Q7"/>
    <mergeCell ref="P31:Q31"/>
    <mergeCell ref="A6:A8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D28:E28"/>
    <mergeCell ref="F28:G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T10" sqref="T1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9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x14ac:dyDescent="0.25">
      <c r="A4" s="39" t="s">
        <v>68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10"/>
      <c r="U5" s="10"/>
      <c r="V5" s="10"/>
      <c r="W5" s="10"/>
    </row>
    <row r="6" spans="1:23" x14ac:dyDescent="0.25">
      <c r="A6" s="32" t="s">
        <v>1</v>
      </c>
      <c r="B6" s="33" t="s">
        <v>2</v>
      </c>
      <c r="C6" s="32" t="s">
        <v>3</v>
      </c>
      <c r="D6" s="30" t="s">
        <v>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1"/>
    </row>
    <row r="7" spans="1:23" x14ac:dyDescent="0.25">
      <c r="A7" s="32"/>
      <c r="B7" s="33"/>
      <c r="C7" s="32"/>
      <c r="D7" s="32" t="s">
        <v>14</v>
      </c>
      <c r="E7" s="32"/>
      <c r="F7" s="32" t="s">
        <v>16</v>
      </c>
      <c r="G7" s="32"/>
      <c r="H7" s="32" t="s">
        <v>15</v>
      </c>
      <c r="I7" s="32"/>
      <c r="J7" s="32" t="s">
        <v>17</v>
      </c>
      <c r="K7" s="32"/>
      <c r="L7" s="32" t="s">
        <v>18</v>
      </c>
      <c r="M7" s="32"/>
      <c r="N7" s="32" t="s">
        <v>19</v>
      </c>
      <c r="O7" s="32"/>
      <c r="P7" s="30" t="s">
        <v>22</v>
      </c>
      <c r="Q7" s="31"/>
      <c r="R7" s="32" t="s">
        <v>20</v>
      </c>
      <c r="S7" s="32"/>
      <c r="T7" s="32" t="s">
        <v>21</v>
      </c>
      <c r="U7" s="32"/>
      <c r="V7" s="37" t="s">
        <v>5</v>
      </c>
      <c r="W7" s="37" t="s">
        <v>6</v>
      </c>
    </row>
    <row r="8" spans="1:23" x14ac:dyDescent="0.25">
      <c r="A8" s="32"/>
      <c r="B8" s="33"/>
      <c r="C8" s="32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38"/>
      <c r="W8" s="38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4100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9523.5</v>
      </c>
    </row>
    <row r="10" spans="1:23" x14ac:dyDescent="0.25">
      <c r="A10" s="15"/>
      <c r="B10" s="16">
        <v>44013</v>
      </c>
      <c r="C10" s="15" t="s">
        <v>59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50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43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54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25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53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51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26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47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49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30</v>
      </c>
      <c r="R19" s="15"/>
      <c r="S19" s="15"/>
      <c r="T19" s="15"/>
      <c r="U19" s="15"/>
      <c r="V19" s="15">
        <f t="shared" si="0"/>
        <v>55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42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46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55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65</v>
      </c>
      <c r="D23" s="35">
        <f>SUM(D9:D22)-SUM(E9:E22)</f>
        <v>752</v>
      </c>
      <c r="E23" s="35"/>
      <c r="F23" s="35">
        <f>SUM(F9:F22)-SUM(G9:G22)</f>
        <v>68</v>
      </c>
      <c r="G23" s="35"/>
      <c r="H23" s="35">
        <f>SUM(H9:H22)-SUM(I9:I22)</f>
        <v>15</v>
      </c>
      <c r="I23" s="35"/>
      <c r="J23" s="35">
        <f>SUM(J9:J22)-SUM(K9:K22)</f>
        <v>16</v>
      </c>
      <c r="K23" s="35"/>
      <c r="L23" s="35">
        <f>SUM(L9:L22)-SUM(M9:M22)</f>
        <v>51</v>
      </c>
      <c r="M23" s="35"/>
      <c r="N23" s="35">
        <f>SUM(N9:N22)-SUM(O9:O22)</f>
        <v>4405</v>
      </c>
      <c r="O23" s="35"/>
      <c r="P23" s="35">
        <f>SUM(P9:P22)-SUM(Q9:Q22)</f>
        <v>4070</v>
      </c>
      <c r="Q23" s="35"/>
      <c r="R23" s="35">
        <f>SUM(R9:R22)-SUM(S9:S22)</f>
        <v>0</v>
      </c>
      <c r="S23" s="35"/>
      <c r="T23" s="35">
        <f>SUM(T9:T22)-SUM(U9:U22)</f>
        <v>0</v>
      </c>
      <c r="U23" s="35"/>
      <c r="V23" s="14"/>
      <c r="W23" s="14"/>
    </row>
    <row r="24" spans="1:23" x14ac:dyDescent="0.25">
      <c r="A24" s="17"/>
      <c r="B24" s="18"/>
      <c r="C24" s="19" t="s">
        <v>10</v>
      </c>
      <c r="D24" s="36">
        <f>D23/6</f>
        <v>125.33333333333333</v>
      </c>
      <c r="E24" s="36"/>
      <c r="F24" s="36"/>
      <c r="G24" s="36"/>
      <c r="H24" s="36"/>
      <c r="I24" s="36"/>
      <c r="J24" s="36"/>
      <c r="K24" s="36"/>
      <c r="L24" s="36">
        <f>L23/16</f>
        <v>3.1875</v>
      </c>
      <c r="M24" s="36"/>
      <c r="N24" s="36">
        <f>N23/150</f>
        <v>29.366666666666667</v>
      </c>
      <c r="O24" s="36"/>
      <c r="P24" s="46">
        <f>P23/200</f>
        <v>20.350000000000001</v>
      </c>
      <c r="Q24" s="47"/>
      <c r="R24" s="36">
        <f>R23/50</f>
        <v>0</v>
      </c>
      <c r="S24" s="36"/>
      <c r="T24" s="36">
        <f>T23/8</f>
        <v>0</v>
      </c>
      <c r="U24" s="36"/>
      <c r="V24" s="40">
        <f>SUM(D24:S24)</f>
        <v>178.23749999999998</v>
      </c>
      <c r="W24" s="41"/>
    </row>
    <row r="25" spans="1:23" s="19" customFormat="1" x14ac:dyDescent="0.25">
      <c r="A25" s="42" t="s">
        <v>11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20"/>
      <c r="U25" s="20"/>
      <c r="V25" s="21">
        <f>SUM(V9:V22)</f>
        <v>146.5</v>
      </c>
      <c r="W25" s="21">
        <f>SUM(W9:W22)</f>
        <v>9523.5</v>
      </c>
    </row>
    <row r="26" spans="1:23" x14ac:dyDescent="0.25">
      <c r="A26" s="42" t="s">
        <v>12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22"/>
      <c r="U26" s="22"/>
      <c r="V26" s="44">
        <f>W25-V25</f>
        <v>9377</v>
      </c>
      <c r="W26" s="45"/>
    </row>
    <row r="27" spans="1:23" x14ac:dyDescent="0.25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D23:E23"/>
    <mergeCell ref="F23:G23"/>
    <mergeCell ref="H23:I23"/>
    <mergeCell ref="J23:K23"/>
    <mergeCell ref="L23:M23"/>
    <mergeCell ref="N23:O23"/>
    <mergeCell ref="F7:G7"/>
    <mergeCell ref="H7:I7"/>
    <mergeCell ref="J7:K7"/>
    <mergeCell ref="L7:M7"/>
    <mergeCell ref="N7:O7"/>
    <mergeCell ref="P7:Q7"/>
    <mergeCell ref="P23:Q23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7" workbookViewId="0">
      <selection activeCell="U20" sqref="U2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9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x14ac:dyDescent="0.25">
      <c r="A4" s="39" t="s">
        <v>70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10"/>
      <c r="U5" s="10"/>
      <c r="V5" s="10"/>
      <c r="W5" s="10"/>
    </row>
    <row r="6" spans="1:23" x14ac:dyDescent="0.25">
      <c r="A6" s="32" t="s">
        <v>1</v>
      </c>
      <c r="B6" s="33" t="s">
        <v>2</v>
      </c>
      <c r="C6" s="32" t="s">
        <v>3</v>
      </c>
      <c r="D6" s="30" t="s">
        <v>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1"/>
    </row>
    <row r="7" spans="1:23" x14ac:dyDescent="0.25">
      <c r="A7" s="32"/>
      <c r="B7" s="33"/>
      <c r="C7" s="32"/>
      <c r="D7" s="32" t="s">
        <v>14</v>
      </c>
      <c r="E7" s="32"/>
      <c r="F7" s="32" t="s">
        <v>16</v>
      </c>
      <c r="G7" s="32"/>
      <c r="H7" s="32" t="s">
        <v>15</v>
      </c>
      <c r="I7" s="32"/>
      <c r="J7" s="32" t="s">
        <v>17</v>
      </c>
      <c r="K7" s="32"/>
      <c r="L7" s="32" t="s">
        <v>18</v>
      </c>
      <c r="M7" s="32"/>
      <c r="N7" s="32" t="s">
        <v>19</v>
      </c>
      <c r="O7" s="32"/>
      <c r="P7" s="30" t="s">
        <v>22</v>
      </c>
      <c r="Q7" s="31"/>
      <c r="R7" s="32" t="s">
        <v>20</v>
      </c>
      <c r="S7" s="32"/>
      <c r="T7" s="32" t="s">
        <v>21</v>
      </c>
      <c r="U7" s="32"/>
      <c r="V7" s="37" t="s">
        <v>5</v>
      </c>
      <c r="W7" s="37" t="s">
        <v>6</v>
      </c>
    </row>
    <row r="8" spans="1:23" x14ac:dyDescent="0.25">
      <c r="A8" s="32"/>
      <c r="B8" s="33"/>
      <c r="C8" s="32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38"/>
      <c r="W8" s="38"/>
    </row>
    <row r="9" spans="1:23" x14ac:dyDescent="0.25">
      <c r="A9" s="12"/>
      <c r="B9" s="13">
        <v>44043</v>
      </c>
      <c r="C9" s="12" t="s">
        <v>9</v>
      </c>
      <c r="D9" s="12">
        <v>752</v>
      </c>
      <c r="E9" s="12"/>
      <c r="F9" s="12">
        <v>68</v>
      </c>
      <c r="G9" s="12"/>
      <c r="H9" s="12">
        <v>15</v>
      </c>
      <c r="I9" s="12"/>
      <c r="J9" s="12">
        <v>16</v>
      </c>
      <c r="K9" s="12"/>
      <c r="L9" s="12">
        <v>51</v>
      </c>
      <c r="M9" s="12"/>
      <c r="N9" s="12">
        <v>4405</v>
      </c>
      <c r="O9" s="12"/>
      <c r="P9" s="12">
        <v>4070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9377</v>
      </c>
    </row>
    <row r="10" spans="1:23" x14ac:dyDescent="0.25">
      <c r="A10" s="15"/>
      <c r="B10" s="16">
        <v>44047</v>
      </c>
      <c r="C10" s="15" t="s">
        <v>48</v>
      </c>
      <c r="D10" s="15"/>
      <c r="E10" s="15">
        <f>16*6</f>
        <v>96</v>
      </c>
      <c r="F10" s="15"/>
      <c r="G10" s="15">
        <v>10</v>
      </c>
      <c r="H10" s="15"/>
      <c r="I10" s="15"/>
      <c r="J10" s="15"/>
      <c r="K10" s="15">
        <v>2</v>
      </c>
      <c r="L10" s="15"/>
      <c r="M10" s="15">
        <v>2</v>
      </c>
      <c r="N10" s="15"/>
      <c r="O10" s="15">
        <v>50</v>
      </c>
      <c r="P10" s="15"/>
      <c r="Q10" s="15">
        <v>200</v>
      </c>
      <c r="R10" s="15"/>
      <c r="S10" s="15"/>
      <c r="T10" s="15"/>
      <c r="U10" s="15"/>
      <c r="V10" s="15">
        <f t="shared" ref="V10:V25" si="0">E10+G10+I10+K10+M10+O10+Q10+S10+U10</f>
        <v>360</v>
      </c>
      <c r="W10" s="15">
        <f t="shared" ref="W10:W25" si="1">D10+F10+H10+J10+L10+N10+P10+R10+T10</f>
        <v>0</v>
      </c>
    </row>
    <row r="11" spans="1:23" x14ac:dyDescent="0.25">
      <c r="A11" s="15"/>
      <c r="B11" s="16">
        <v>44048</v>
      </c>
      <c r="C11" s="15" t="s">
        <v>27</v>
      </c>
      <c r="D11" s="15"/>
      <c r="E11" s="15">
        <f>5*6</f>
        <v>30</v>
      </c>
      <c r="F11" s="15"/>
      <c r="G11" s="15">
        <v>6</v>
      </c>
      <c r="H11" s="15"/>
      <c r="I11" s="15"/>
      <c r="J11" s="15"/>
      <c r="K11" s="15"/>
      <c r="L11" s="15"/>
      <c r="M11" s="15">
        <v>1</v>
      </c>
      <c r="N11" s="15"/>
      <c r="O11" s="15"/>
      <c r="P11" s="15"/>
      <c r="Q11" s="15"/>
      <c r="R11" s="15"/>
      <c r="S11" s="15"/>
      <c r="T11" s="15"/>
      <c r="U11" s="15"/>
      <c r="V11" s="15">
        <f t="shared" si="0"/>
        <v>37</v>
      </c>
      <c r="W11" s="15">
        <f t="shared" si="1"/>
        <v>0</v>
      </c>
    </row>
    <row r="12" spans="1:23" x14ac:dyDescent="0.25">
      <c r="A12" s="15"/>
      <c r="B12" s="16">
        <v>44055</v>
      </c>
      <c r="C12" s="15" t="s">
        <v>28</v>
      </c>
      <c r="D12" s="15">
        <v>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30</v>
      </c>
    </row>
    <row r="13" spans="1:23" x14ac:dyDescent="0.25">
      <c r="A13" s="15"/>
      <c r="B13" s="16">
        <v>44055</v>
      </c>
      <c r="C13" s="24" t="s">
        <v>35</v>
      </c>
      <c r="D13" s="15"/>
      <c r="E13" s="15">
        <f>5*6</f>
        <v>30</v>
      </c>
      <c r="F13" s="15"/>
      <c r="G13" s="15">
        <v>5</v>
      </c>
      <c r="H13" s="15"/>
      <c r="I13" s="15"/>
      <c r="J13" s="15"/>
      <c r="K13" s="15"/>
      <c r="L13" s="15"/>
      <c r="M13" s="15">
        <v>1</v>
      </c>
      <c r="N13" s="15"/>
      <c r="O13" s="15">
        <v>15</v>
      </c>
      <c r="P13" s="15"/>
      <c r="Q13" s="15">
        <v>20</v>
      </c>
      <c r="R13" s="15"/>
      <c r="S13" s="15"/>
      <c r="T13" s="15"/>
      <c r="U13" s="15"/>
      <c r="V13" s="15">
        <f t="shared" si="0"/>
        <v>71</v>
      </c>
      <c r="W13" s="15">
        <f t="shared" si="1"/>
        <v>0</v>
      </c>
    </row>
    <row r="14" spans="1:23" x14ac:dyDescent="0.25">
      <c r="A14" s="15"/>
      <c r="B14" s="16">
        <v>44060</v>
      </c>
      <c r="C14" s="15" t="s">
        <v>34</v>
      </c>
      <c r="D14" s="15"/>
      <c r="E14" s="15">
        <f>4*6</f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24</v>
      </c>
      <c r="W14" s="15">
        <f t="shared" si="1"/>
        <v>0</v>
      </c>
    </row>
    <row r="15" spans="1:23" x14ac:dyDescent="0.25">
      <c r="A15" s="15"/>
      <c r="B15" s="16">
        <v>44060</v>
      </c>
      <c r="C15" s="15" t="s">
        <v>61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>
        <v>1</v>
      </c>
      <c r="S15" s="15"/>
      <c r="T15" s="15">
        <v>1</v>
      </c>
      <c r="U15" s="15"/>
      <c r="V15" s="15">
        <f t="shared" si="0"/>
        <v>0</v>
      </c>
      <c r="W15" s="15">
        <f t="shared" si="1"/>
        <v>2</v>
      </c>
    </row>
    <row r="16" spans="1:23" x14ac:dyDescent="0.25">
      <c r="A16" s="15"/>
      <c r="B16" s="16">
        <v>44061</v>
      </c>
      <c r="C16" s="15" t="s">
        <v>39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44063</v>
      </c>
      <c r="C17" s="15" t="s">
        <v>32</v>
      </c>
      <c r="D17" s="15"/>
      <c r="E17" s="15">
        <v>6</v>
      </c>
      <c r="F17" s="15"/>
      <c r="G17" s="15"/>
      <c r="H17" s="15"/>
      <c r="I17" s="15"/>
      <c r="J17" s="15"/>
      <c r="K17" s="15"/>
      <c r="L17" s="15"/>
      <c r="M17" s="15"/>
      <c r="N17" s="15"/>
      <c r="O17" s="15">
        <v>10</v>
      </c>
      <c r="P17" s="15"/>
      <c r="Q17" s="15"/>
      <c r="R17" s="15"/>
      <c r="S17" s="15"/>
      <c r="T17" s="15"/>
      <c r="U17" s="15"/>
      <c r="V17" s="15">
        <f t="shared" si="0"/>
        <v>16</v>
      </c>
      <c r="W17" s="15">
        <f t="shared" si="1"/>
        <v>0</v>
      </c>
    </row>
    <row r="18" spans="1:23" x14ac:dyDescent="0.25">
      <c r="A18" s="15"/>
      <c r="B18" s="16">
        <v>44069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>
        <v>100</v>
      </c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44069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5</v>
      </c>
      <c r="V19" s="15">
        <f t="shared" si="0"/>
        <v>5</v>
      </c>
      <c r="W19" s="15">
        <f t="shared" si="1"/>
        <v>0</v>
      </c>
    </row>
    <row r="20" spans="1:23" x14ac:dyDescent="0.25">
      <c r="A20" s="15"/>
      <c r="B20" s="16">
        <v>44069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v>8</v>
      </c>
      <c r="V20" s="15">
        <f t="shared" si="0"/>
        <v>8</v>
      </c>
      <c r="W20" s="15">
        <f t="shared" si="1"/>
        <v>0</v>
      </c>
    </row>
    <row r="21" spans="1:23" x14ac:dyDescent="0.25">
      <c r="A21" s="15"/>
      <c r="B21" s="16">
        <v>44070</v>
      </c>
      <c r="C21" s="15" t="s">
        <v>63</v>
      </c>
      <c r="D21" s="15"/>
      <c r="E21" s="15">
        <v>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6</v>
      </c>
      <c r="W21" s="15">
        <f t="shared" si="1"/>
        <v>0</v>
      </c>
    </row>
    <row r="22" spans="1:23" x14ac:dyDescent="0.25">
      <c r="A22" s="15"/>
      <c r="B22" s="16">
        <v>44070</v>
      </c>
      <c r="C22" s="15" t="s">
        <v>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v>1</v>
      </c>
      <c r="V22" s="15">
        <f t="shared" si="0"/>
        <v>1</v>
      </c>
      <c r="W22" s="15">
        <f t="shared" si="1"/>
        <v>0</v>
      </c>
    </row>
    <row r="23" spans="1:23" x14ac:dyDescent="0.25">
      <c r="A23" s="15"/>
      <c r="B23" s="16">
        <v>44071</v>
      </c>
      <c r="C23" s="15" t="s">
        <v>32</v>
      </c>
      <c r="D23" s="15"/>
      <c r="E23" s="15">
        <v>6</v>
      </c>
      <c r="F23" s="15"/>
      <c r="G23" s="15"/>
      <c r="H23" s="15"/>
      <c r="I23" s="15"/>
      <c r="J23" s="15"/>
      <c r="K23" s="15"/>
      <c r="L23" s="15"/>
      <c r="M23" s="15">
        <v>0.5</v>
      </c>
      <c r="N23" s="15"/>
      <c r="O23" s="15"/>
      <c r="P23" s="15"/>
      <c r="Q23" s="15"/>
      <c r="R23" s="15"/>
      <c r="S23" s="15"/>
      <c r="T23" s="15"/>
      <c r="U23" s="15"/>
      <c r="V23" s="15">
        <f t="shared" si="0"/>
        <v>6.5</v>
      </c>
      <c r="W23" s="15">
        <f t="shared" si="1"/>
        <v>0</v>
      </c>
    </row>
    <row r="24" spans="1:23" x14ac:dyDescent="0.25">
      <c r="A24" s="15"/>
      <c r="B24" s="16">
        <v>44071</v>
      </c>
      <c r="C24" s="15" t="s">
        <v>33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>
        <v>0.5</v>
      </c>
      <c r="N24" s="15"/>
      <c r="O24" s="15"/>
      <c r="P24" s="15"/>
      <c r="Q24" s="15"/>
      <c r="R24" s="15"/>
      <c r="S24" s="15"/>
      <c r="T24" s="15"/>
      <c r="U24" s="15"/>
      <c r="V24" s="15">
        <f t="shared" si="0"/>
        <v>6.5</v>
      </c>
      <c r="W24" s="15">
        <f t="shared" si="1"/>
        <v>0</v>
      </c>
    </row>
    <row r="25" spans="1:23" x14ac:dyDescent="0.25">
      <c r="A25" s="15"/>
      <c r="B25" s="16">
        <v>44072</v>
      </c>
      <c r="C25" s="15" t="s">
        <v>57</v>
      </c>
      <c r="D25" s="15"/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>
        <f t="shared" si="0"/>
        <v>1</v>
      </c>
      <c r="W25" s="15">
        <f t="shared" si="1"/>
        <v>0</v>
      </c>
    </row>
    <row r="26" spans="1:23" x14ac:dyDescent="0.25">
      <c r="A26" s="17"/>
      <c r="B26" s="18"/>
      <c r="C26" s="19" t="s">
        <v>65</v>
      </c>
      <c r="D26" s="35">
        <f>SUM(D9:D25)-SUM(E9:E25)</f>
        <v>571</v>
      </c>
      <c r="E26" s="35"/>
      <c r="F26" s="35">
        <f>SUM(F9:F25)-SUM(G9:G25)</f>
        <v>47</v>
      </c>
      <c r="G26" s="35"/>
      <c r="H26" s="35">
        <f>SUM(H9:H25)-SUM(I9:I25)</f>
        <v>15</v>
      </c>
      <c r="I26" s="35"/>
      <c r="J26" s="35">
        <f>SUM(J9:J25)-SUM(K9:K25)</f>
        <v>14</v>
      </c>
      <c r="K26" s="35"/>
      <c r="L26" s="35">
        <f>SUM(L9:L25)-SUM(M9:M25)</f>
        <v>46</v>
      </c>
      <c r="M26" s="35"/>
      <c r="N26" s="35">
        <f>SUM(N9:N25)-SUM(O9:O25)</f>
        <v>4330</v>
      </c>
      <c r="O26" s="35"/>
      <c r="P26" s="35">
        <f>SUM(P9:P25)-SUM(Q9:Q25)</f>
        <v>3850</v>
      </c>
      <c r="Q26" s="35"/>
      <c r="R26" s="35">
        <f>SUM(R9:R25)-SUM(S9:S25)</f>
        <v>1</v>
      </c>
      <c r="S26" s="35"/>
      <c r="T26" s="35">
        <f>SUM(T9:T25)-SUM(U9:U25)</f>
        <v>87</v>
      </c>
      <c r="U26" s="35"/>
      <c r="V26" s="14"/>
      <c r="W26" s="14"/>
    </row>
    <row r="27" spans="1:23" x14ac:dyDescent="0.25">
      <c r="A27" s="17"/>
      <c r="B27" s="18"/>
      <c r="C27" s="19" t="s">
        <v>10</v>
      </c>
      <c r="D27" s="36">
        <f>D26/6</f>
        <v>95.166666666666671</v>
      </c>
      <c r="E27" s="36"/>
      <c r="F27" s="36"/>
      <c r="G27" s="36"/>
      <c r="H27" s="36"/>
      <c r="I27" s="36"/>
      <c r="J27" s="36"/>
      <c r="K27" s="36"/>
      <c r="L27" s="36">
        <f>L26/16</f>
        <v>2.875</v>
      </c>
      <c r="M27" s="36"/>
      <c r="N27" s="36">
        <f>N26/150</f>
        <v>28.866666666666667</v>
      </c>
      <c r="O27" s="36"/>
      <c r="P27" s="46">
        <f>P26/200</f>
        <v>19.25</v>
      </c>
      <c r="Q27" s="47"/>
      <c r="R27" s="36">
        <f>R26/50</f>
        <v>0.02</v>
      </c>
      <c r="S27" s="36"/>
      <c r="T27" s="36">
        <f>T26/8</f>
        <v>10.875</v>
      </c>
      <c r="U27" s="36"/>
      <c r="V27" s="40">
        <f>SUM(D27:S27)</f>
        <v>146.17833333333334</v>
      </c>
      <c r="W27" s="41"/>
    </row>
    <row r="28" spans="1:23" s="19" customFormat="1" x14ac:dyDescent="0.25">
      <c r="A28" s="42" t="s">
        <v>11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20"/>
      <c r="U28" s="20"/>
      <c r="V28" s="21">
        <f>SUM(V9:V25)</f>
        <v>548</v>
      </c>
      <c r="W28" s="21">
        <f>SUM(W9:W25)</f>
        <v>9509</v>
      </c>
    </row>
    <row r="29" spans="1:23" x14ac:dyDescent="0.25">
      <c r="A29" s="42" t="s">
        <v>12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22"/>
      <c r="U29" s="22"/>
      <c r="V29" s="44">
        <f>W28-V28</f>
        <v>8961</v>
      </c>
      <c r="W29" s="45"/>
    </row>
    <row r="30" spans="1:23" x14ac:dyDescent="0.25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D26:E26"/>
    <mergeCell ref="F26:G26"/>
    <mergeCell ref="H26:I26"/>
    <mergeCell ref="J26:K26"/>
    <mergeCell ref="L26:M26"/>
    <mergeCell ref="N26:O26"/>
    <mergeCell ref="F7:G7"/>
    <mergeCell ref="H7:I7"/>
    <mergeCell ref="J7:K7"/>
    <mergeCell ref="L7:M7"/>
    <mergeCell ref="N7:O7"/>
    <mergeCell ref="P7:Q7"/>
    <mergeCell ref="P26:Q26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A28:S28"/>
    <mergeCell ref="A29:S29"/>
    <mergeCell ref="V29:W29"/>
    <mergeCell ref="P30:Q30"/>
    <mergeCell ref="R30:S30"/>
    <mergeCell ref="T30:U30"/>
    <mergeCell ref="D30:E30"/>
    <mergeCell ref="F30:G30"/>
    <mergeCell ref="H30:I30"/>
    <mergeCell ref="J30:K30"/>
    <mergeCell ref="L30:M30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pane ySplit="8" topLeftCell="A18" activePane="bottomLeft" state="frozen"/>
      <selection pane="bottomLeft" activeCell="Q25" sqref="Q25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9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x14ac:dyDescent="0.25">
      <c r="A4" s="39" t="s">
        <v>71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10"/>
      <c r="U5" s="10"/>
      <c r="V5" s="10"/>
      <c r="W5" s="10"/>
    </row>
    <row r="6" spans="1:23" x14ac:dyDescent="0.25">
      <c r="A6" s="32" t="s">
        <v>1</v>
      </c>
      <c r="B6" s="33" t="s">
        <v>2</v>
      </c>
      <c r="C6" s="32" t="s">
        <v>3</v>
      </c>
      <c r="D6" s="30" t="s">
        <v>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1"/>
    </row>
    <row r="7" spans="1:23" x14ac:dyDescent="0.25">
      <c r="A7" s="32"/>
      <c r="B7" s="33"/>
      <c r="C7" s="32"/>
      <c r="D7" s="32" t="s">
        <v>14</v>
      </c>
      <c r="E7" s="32"/>
      <c r="F7" s="32" t="s">
        <v>16</v>
      </c>
      <c r="G7" s="32"/>
      <c r="H7" s="32" t="s">
        <v>15</v>
      </c>
      <c r="I7" s="32"/>
      <c r="J7" s="32" t="s">
        <v>17</v>
      </c>
      <c r="K7" s="32"/>
      <c r="L7" s="32" t="s">
        <v>18</v>
      </c>
      <c r="M7" s="32"/>
      <c r="N7" s="32" t="s">
        <v>19</v>
      </c>
      <c r="O7" s="32"/>
      <c r="P7" s="30" t="s">
        <v>22</v>
      </c>
      <c r="Q7" s="31"/>
      <c r="R7" s="32" t="s">
        <v>20</v>
      </c>
      <c r="S7" s="32"/>
      <c r="T7" s="32" t="s">
        <v>21</v>
      </c>
      <c r="U7" s="32"/>
      <c r="V7" s="37" t="s">
        <v>5</v>
      </c>
      <c r="W7" s="37" t="s">
        <v>6</v>
      </c>
    </row>
    <row r="8" spans="1:23" x14ac:dyDescent="0.25">
      <c r="A8" s="32"/>
      <c r="B8" s="33"/>
      <c r="C8" s="32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38"/>
      <c r="W8" s="38"/>
    </row>
    <row r="9" spans="1:23" x14ac:dyDescent="0.25">
      <c r="A9" s="12"/>
      <c r="B9" s="13">
        <v>44072</v>
      </c>
      <c r="C9" s="12" t="s">
        <v>9</v>
      </c>
      <c r="D9" s="12">
        <v>571</v>
      </c>
      <c r="E9" s="12"/>
      <c r="F9" s="12">
        <v>47</v>
      </c>
      <c r="G9" s="12"/>
      <c r="H9" s="12">
        <v>15</v>
      </c>
      <c r="I9" s="12"/>
      <c r="J9" s="12">
        <v>14</v>
      </c>
      <c r="K9" s="12"/>
      <c r="L9" s="12">
        <v>46</v>
      </c>
      <c r="M9" s="12"/>
      <c r="N9" s="12">
        <v>4330</v>
      </c>
      <c r="O9" s="12"/>
      <c r="P9" s="12">
        <v>3850</v>
      </c>
      <c r="Q9" s="12"/>
      <c r="R9" s="12">
        <v>1</v>
      </c>
      <c r="S9" s="12"/>
      <c r="T9" s="12">
        <v>87</v>
      </c>
      <c r="U9" s="12"/>
      <c r="V9" s="12">
        <f>E9+G9+I9+K9+M9+O9+Q9+S9+U9</f>
        <v>0</v>
      </c>
      <c r="W9" s="12">
        <f>D9+F9+H9+J9+L9+N9+P9+R9+T9</f>
        <v>8961</v>
      </c>
    </row>
    <row r="10" spans="1:23" x14ac:dyDescent="0.25">
      <c r="A10" s="15"/>
      <c r="B10" s="16">
        <v>44075</v>
      </c>
      <c r="C10" s="15" t="s">
        <v>41</v>
      </c>
      <c r="D10" s="15"/>
      <c r="E10" s="15">
        <v>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31" si="0">E10+G10+I10+K10+M10+O10+Q10+S10+U10</f>
        <v>1</v>
      </c>
      <c r="W10" s="15">
        <f t="shared" ref="W10:W31" si="1">D10+F10+H10+J10+L10+N10+P10+R10+T10</f>
        <v>0</v>
      </c>
    </row>
    <row r="11" spans="1:23" x14ac:dyDescent="0.25">
      <c r="A11" s="15"/>
      <c r="B11" s="16">
        <v>44077</v>
      </c>
      <c r="C11" s="15" t="s">
        <v>27</v>
      </c>
      <c r="D11" s="15"/>
      <c r="E11" s="15">
        <v>6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36</v>
      </c>
      <c r="W11" s="15">
        <f t="shared" si="1"/>
        <v>0</v>
      </c>
    </row>
    <row r="12" spans="1:23" x14ac:dyDescent="0.25">
      <c r="A12" s="15"/>
      <c r="B12" s="16">
        <v>44077</v>
      </c>
      <c r="C12" s="15" t="s">
        <v>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>
        <f t="shared" si="0"/>
        <v>1</v>
      </c>
      <c r="W12" s="15">
        <f t="shared" si="1"/>
        <v>0</v>
      </c>
    </row>
    <row r="13" spans="1:23" x14ac:dyDescent="0.25">
      <c r="A13" s="15"/>
      <c r="B13" s="16">
        <v>44077</v>
      </c>
      <c r="C13" s="15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v>2</v>
      </c>
      <c r="V13" s="15">
        <f t="shared" si="0"/>
        <v>2</v>
      </c>
      <c r="W13" s="15">
        <f t="shared" si="1"/>
        <v>0</v>
      </c>
    </row>
    <row r="14" spans="1:23" x14ac:dyDescent="0.25">
      <c r="A14" s="15"/>
      <c r="B14" s="16">
        <v>44079</v>
      </c>
      <c r="C14" s="15" t="s">
        <v>28</v>
      </c>
      <c r="D14" s="15"/>
      <c r="E14" s="15"/>
      <c r="F14" s="15"/>
      <c r="G14" s="15">
        <v>2</v>
      </c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/>
      <c r="S14" s="15"/>
      <c r="T14" s="15"/>
      <c r="U14" s="15"/>
      <c r="V14" s="15">
        <f t="shared" si="0"/>
        <v>3</v>
      </c>
      <c r="W14" s="15">
        <f t="shared" si="1"/>
        <v>0</v>
      </c>
    </row>
    <row r="15" spans="1:23" x14ac:dyDescent="0.25">
      <c r="A15" s="15"/>
      <c r="B15" s="16">
        <v>44080</v>
      </c>
      <c r="C15" s="15" t="s">
        <v>32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f t="shared" si="0"/>
        <v>1</v>
      </c>
      <c r="W15" s="15">
        <f t="shared" si="1"/>
        <v>0</v>
      </c>
    </row>
    <row r="16" spans="1:23" x14ac:dyDescent="0.25">
      <c r="A16" s="15"/>
      <c r="B16" s="16">
        <v>44081</v>
      </c>
      <c r="C16" s="15" t="s">
        <v>41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44082</v>
      </c>
      <c r="C17" s="15" t="s">
        <v>28</v>
      </c>
      <c r="D17" s="15"/>
      <c r="E17" s="15"/>
      <c r="F17" s="15"/>
      <c r="G17" s="15">
        <v>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44082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>
        <v>100</v>
      </c>
      <c r="S18" s="15"/>
      <c r="T18" s="15"/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44082</v>
      </c>
      <c r="C19" s="15" t="s">
        <v>30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>
        <v>2</v>
      </c>
      <c r="T19" s="15"/>
      <c r="U19" s="15"/>
      <c r="V19" s="15">
        <f t="shared" si="0"/>
        <v>2</v>
      </c>
      <c r="W19" s="15">
        <f t="shared" si="1"/>
        <v>0</v>
      </c>
    </row>
    <row r="20" spans="1:23" x14ac:dyDescent="0.25">
      <c r="A20" s="15"/>
      <c r="B20" s="16">
        <v>44082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7</v>
      </c>
      <c r="T20" s="15"/>
      <c r="U20" s="15"/>
      <c r="V20" s="15">
        <f t="shared" si="0"/>
        <v>7</v>
      </c>
      <c r="W20" s="15">
        <f t="shared" si="1"/>
        <v>0</v>
      </c>
    </row>
    <row r="21" spans="1:23" x14ac:dyDescent="0.25">
      <c r="A21" s="15"/>
      <c r="B21" s="16">
        <v>44082</v>
      </c>
      <c r="C21" s="15" t="s">
        <v>27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2</v>
      </c>
      <c r="T21" s="15"/>
      <c r="U21" s="15"/>
      <c r="V21" s="15"/>
      <c r="W21" s="15"/>
    </row>
    <row r="22" spans="1:23" x14ac:dyDescent="0.25">
      <c r="A22" s="15"/>
      <c r="B22" s="16">
        <v>44082</v>
      </c>
      <c r="C22" s="15" t="s">
        <v>28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1</v>
      </c>
      <c r="T22" s="15"/>
      <c r="U22" s="15"/>
      <c r="V22" s="15"/>
      <c r="W22" s="15"/>
    </row>
    <row r="23" spans="1:23" x14ac:dyDescent="0.25">
      <c r="A23" s="15"/>
      <c r="B23" s="16">
        <v>44082</v>
      </c>
      <c r="C23" s="15" t="s">
        <v>64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v>2</v>
      </c>
      <c r="V23" s="15">
        <f t="shared" si="0"/>
        <v>2</v>
      </c>
      <c r="W23" s="15">
        <f t="shared" si="1"/>
        <v>0</v>
      </c>
    </row>
    <row r="24" spans="1:23" x14ac:dyDescent="0.25">
      <c r="A24" s="15"/>
      <c r="B24" s="16">
        <v>44087</v>
      </c>
      <c r="C24" s="15" t="s">
        <v>75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v>100</v>
      </c>
      <c r="R24" s="15"/>
      <c r="S24" s="15">
        <v>1</v>
      </c>
      <c r="T24" s="15"/>
      <c r="U24" s="15">
        <v>1</v>
      </c>
      <c r="V24" s="15"/>
      <c r="W24" s="15"/>
    </row>
    <row r="25" spans="1:23" x14ac:dyDescent="0.25">
      <c r="A25" s="15"/>
      <c r="B25" s="16">
        <v>44087</v>
      </c>
      <c r="C25" s="15" t="s">
        <v>73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>
        <v>1</v>
      </c>
      <c r="T25" s="15"/>
      <c r="U25" s="15">
        <v>1</v>
      </c>
      <c r="V25" s="15"/>
      <c r="W25" s="15"/>
    </row>
    <row r="26" spans="1:23" x14ac:dyDescent="0.25">
      <c r="A26" s="15"/>
      <c r="B26" s="16">
        <v>44087</v>
      </c>
      <c r="C26" s="15" t="s">
        <v>74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v>1</v>
      </c>
      <c r="T26" s="15"/>
      <c r="U26" s="15"/>
      <c r="V26" s="15"/>
      <c r="W26" s="15"/>
    </row>
    <row r="27" spans="1:23" x14ac:dyDescent="0.25">
      <c r="A27" s="15"/>
      <c r="B27" s="16">
        <v>44087</v>
      </c>
      <c r="C27" s="15" t="s">
        <v>76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2</v>
      </c>
      <c r="T27" s="15"/>
      <c r="U27" s="15">
        <v>3</v>
      </c>
      <c r="V27" s="15"/>
      <c r="W27" s="15"/>
    </row>
    <row r="28" spans="1:23" x14ac:dyDescent="0.25">
      <c r="A28" s="15"/>
      <c r="B28" s="16">
        <v>44087</v>
      </c>
      <c r="C28" s="15" t="s">
        <v>77</v>
      </c>
      <c r="D28" s="15"/>
      <c r="E28" s="15"/>
      <c r="F28" s="15"/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/>
      <c r="B29" s="16"/>
      <c r="C29" s="15"/>
      <c r="D29" s="15"/>
      <c r="E29" s="15"/>
      <c r="F29" s="15"/>
      <c r="G29" s="15">
        <v>1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A30" s="15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>
        <f t="shared" si="0"/>
        <v>0</v>
      </c>
      <c r="W30" s="15">
        <f t="shared" si="1"/>
        <v>0</v>
      </c>
    </row>
    <row r="31" spans="1:23" x14ac:dyDescent="0.25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>
        <f t="shared" si="0"/>
        <v>0</v>
      </c>
      <c r="W31" s="25">
        <f t="shared" si="1"/>
        <v>0</v>
      </c>
    </row>
    <row r="32" spans="1:23" x14ac:dyDescent="0.25">
      <c r="A32" s="17"/>
      <c r="B32" s="18"/>
      <c r="C32" s="19" t="s">
        <v>65</v>
      </c>
      <c r="D32" s="35">
        <f>SUM(D9:D31)-SUM(E9:E31)</f>
        <v>558</v>
      </c>
      <c r="E32" s="35"/>
      <c r="F32" s="35">
        <f>SUM(F9:F31)-SUM(G9:G31)</f>
        <v>41</v>
      </c>
      <c r="G32" s="35"/>
      <c r="H32" s="35">
        <f>SUM(H9:H31)-SUM(I9:I31)</f>
        <v>15</v>
      </c>
      <c r="I32" s="35"/>
      <c r="J32" s="35">
        <f>SUM(J9:J31)-SUM(K9:K31)</f>
        <v>14</v>
      </c>
      <c r="K32" s="35"/>
      <c r="L32" s="35">
        <f>SUM(L9:L31)-SUM(M9:M31)</f>
        <v>45</v>
      </c>
      <c r="M32" s="35"/>
      <c r="N32" s="35">
        <f>SUM(N9:N31)-SUM(O9:O31)</f>
        <v>4300</v>
      </c>
      <c r="O32" s="35"/>
      <c r="P32" s="35">
        <f>SUM(P9:P31)-SUM(Q9:Q31)</f>
        <v>3750</v>
      </c>
      <c r="Q32" s="35"/>
      <c r="R32" s="35">
        <f>SUM(R9:R31)-SUM(S9:S31)</f>
        <v>84</v>
      </c>
      <c r="S32" s="35"/>
      <c r="T32" s="35">
        <f>SUM(T9:T31)-SUM(U9:U31)</f>
        <v>76</v>
      </c>
      <c r="U32" s="35"/>
      <c r="V32" s="14"/>
      <c r="W32" s="14"/>
    </row>
    <row r="33" spans="1:23" x14ac:dyDescent="0.25">
      <c r="A33" s="17"/>
      <c r="B33" s="18"/>
      <c r="C33" s="19" t="s">
        <v>10</v>
      </c>
      <c r="D33" s="36">
        <f>D32/6</f>
        <v>93</v>
      </c>
      <c r="E33" s="36"/>
      <c r="F33" s="36"/>
      <c r="G33" s="36"/>
      <c r="H33" s="36"/>
      <c r="I33" s="36"/>
      <c r="J33" s="36"/>
      <c r="K33" s="36"/>
      <c r="L33" s="36">
        <f>L32/16</f>
        <v>2.8125</v>
      </c>
      <c r="M33" s="36"/>
      <c r="N33" s="36">
        <f>N32/150</f>
        <v>28.666666666666668</v>
      </c>
      <c r="O33" s="36"/>
      <c r="P33" s="46">
        <f>P32/200</f>
        <v>18.75</v>
      </c>
      <c r="Q33" s="47"/>
      <c r="R33" s="36">
        <f>R32/50</f>
        <v>1.68</v>
      </c>
      <c r="S33" s="36"/>
      <c r="T33" s="36">
        <f>T32/8</f>
        <v>9.5</v>
      </c>
      <c r="U33" s="36"/>
      <c r="V33" s="40">
        <f>SUM(D33:S33)</f>
        <v>144.90916666666669</v>
      </c>
      <c r="W33" s="41"/>
    </row>
    <row r="34" spans="1:23" s="19" customFormat="1" x14ac:dyDescent="0.25">
      <c r="A34" s="42" t="s">
        <v>11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20"/>
      <c r="U34" s="20"/>
      <c r="V34" s="21">
        <f>SUM(V9:V31)</f>
        <v>63</v>
      </c>
      <c r="W34" s="21">
        <f>SUM(W9:W31)</f>
        <v>9061</v>
      </c>
    </row>
    <row r="35" spans="1:23" x14ac:dyDescent="0.25">
      <c r="A35" s="42" t="s">
        <v>12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22"/>
      <c r="U35" s="22"/>
      <c r="V35" s="44">
        <f>W34-V34</f>
        <v>8998</v>
      </c>
      <c r="W35" s="45"/>
    </row>
    <row r="36" spans="1:23" x14ac:dyDescent="0.25"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D32:E32"/>
    <mergeCell ref="F32:G32"/>
    <mergeCell ref="H32:I32"/>
    <mergeCell ref="J32:K32"/>
    <mergeCell ref="L32:M32"/>
    <mergeCell ref="N32:O32"/>
    <mergeCell ref="F7:G7"/>
    <mergeCell ref="H7:I7"/>
    <mergeCell ref="J7:K7"/>
    <mergeCell ref="L7:M7"/>
    <mergeCell ref="N7:O7"/>
    <mergeCell ref="P7:Q7"/>
    <mergeCell ref="P32:Q32"/>
    <mergeCell ref="R32:S32"/>
    <mergeCell ref="T32: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A34:S34"/>
    <mergeCell ref="A35:S35"/>
    <mergeCell ref="V35:W35"/>
    <mergeCell ref="P36:Q36"/>
    <mergeCell ref="R36:S36"/>
    <mergeCell ref="T36:U36"/>
    <mergeCell ref="D36:E36"/>
    <mergeCell ref="F36:G36"/>
    <mergeCell ref="H36:I36"/>
    <mergeCell ref="J36:K36"/>
    <mergeCell ref="L36:M36"/>
    <mergeCell ref="N36:O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2020-09-16T09:31:29Z</dcterms:modified>
</cp:coreProperties>
</file>