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4"/>
  </bookViews>
  <sheets>
    <sheet name="KHO T5" sheetId="1" r:id="rId1"/>
    <sheet name="KHO T6" sheetId="4" r:id="rId2"/>
    <sheet name="KHO T7" sheetId="5" r:id="rId3"/>
    <sheet name="KHO T8" sheetId="6" r:id="rId4"/>
    <sheet name="Sheet1" sheetId="7" r:id="rId5"/>
    <sheet name="DOANH THU" sheetId="2" r:id="rId6"/>
    <sheet name="CHI PHÍ" sheetId="3" r:id="rId7"/>
  </sheets>
  <calcPr calcId="162913"/>
</workbook>
</file>

<file path=xl/calcChain.xml><?xml version="1.0" encoding="utf-8"?>
<calcChain xmlns="http://schemas.openxmlformats.org/spreadsheetml/2006/main">
  <c r="AB9" i="7" l="1"/>
  <c r="AB60" i="7" s="1"/>
  <c r="Z9" i="7"/>
  <c r="Z60" i="7" s="1"/>
  <c r="X9" i="7"/>
  <c r="X60" i="7" s="1"/>
  <c r="V9" i="7"/>
  <c r="V60" i="7" s="1"/>
  <c r="P9" i="7"/>
  <c r="P60" i="7" s="1"/>
  <c r="N9" i="7"/>
  <c r="N60" i="7" s="1"/>
  <c r="J9" i="7"/>
  <c r="H9" i="7"/>
  <c r="F9" i="7"/>
  <c r="D9" i="7"/>
  <c r="D60" i="7" s="1"/>
  <c r="AF10" i="7"/>
  <c r="AF11" i="7"/>
  <c r="AF12" i="7"/>
  <c r="AF13" i="7"/>
  <c r="AF14" i="7"/>
  <c r="AF15" i="7"/>
  <c r="AF16" i="7"/>
  <c r="AF17" i="7"/>
  <c r="AF18" i="7"/>
  <c r="AF19" i="7"/>
  <c r="AF20" i="7"/>
  <c r="AF21" i="7"/>
  <c r="AF22" i="7"/>
  <c r="AF24" i="7"/>
  <c r="AF25" i="7"/>
  <c r="AF26" i="7"/>
  <c r="AF27" i="7"/>
  <c r="AF28" i="7"/>
  <c r="AF29" i="7"/>
  <c r="AF30" i="7"/>
  <c r="AF31" i="7"/>
  <c r="AF32" i="7"/>
  <c r="AF33" i="7"/>
  <c r="AF34" i="7"/>
  <c r="AF35" i="7"/>
  <c r="AD60" i="7"/>
  <c r="T60" i="7"/>
  <c r="L60" i="7"/>
  <c r="J60" i="7"/>
  <c r="H60" i="7"/>
  <c r="F60" i="7"/>
  <c r="AG58" i="7"/>
  <c r="AF58" i="7"/>
  <c r="AG45" i="7"/>
  <c r="AF45" i="7"/>
  <c r="AG43" i="7"/>
  <c r="AF43" i="7"/>
  <c r="AG42" i="7"/>
  <c r="AF42" i="7"/>
  <c r="AG41" i="7"/>
  <c r="AF41" i="7"/>
  <c r="AG40" i="7"/>
  <c r="AF40" i="7"/>
  <c r="AG39" i="7"/>
  <c r="AF39" i="7"/>
  <c r="AG38" i="7"/>
  <c r="AF38" i="7"/>
  <c r="AG37" i="7"/>
  <c r="AF37" i="7"/>
  <c r="AG35" i="7"/>
  <c r="AG34" i="7"/>
  <c r="AG33" i="7"/>
  <c r="AG32" i="7"/>
  <c r="AG31" i="7"/>
  <c r="AG30" i="7"/>
  <c r="AG29" i="7"/>
  <c r="AG28" i="7"/>
  <c r="AG27" i="7"/>
  <c r="AG26" i="7"/>
  <c r="AG25" i="7"/>
  <c r="AG24" i="7"/>
  <c r="AG22" i="7"/>
  <c r="AG21" i="7"/>
  <c r="AG20" i="7"/>
  <c r="AG19" i="7"/>
  <c r="AG18" i="7"/>
  <c r="AG17" i="7"/>
  <c r="AG16" i="7"/>
  <c r="AG15" i="7"/>
  <c r="AG14" i="7"/>
  <c r="AG13" i="7"/>
  <c r="AG12" i="7"/>
  <c r="AG11" i="7"/>
  <c r="AG10" i="7"/>
  <c r="AF9" i="7"/>
  <c r="AF61" i="7" l="1"/>
  <c r="AF60" i="7"/>
  <c r="V62" i="6"/>
  <c r="J12" i="2" l="1"/>
  <c r="I12" i="2"/>
  <c r="I14" i="2"/>
  <c r="J32" i="2" l="1"/>
  <c r="AD62" i="6" l="1"/>
  <c r="AB62" i="6"/>
  <c r="Z62" i="6"/>
  <c r="X62" i="6"/>
  <c r="T62" i="6"/>
  <c r="R62" i="6"/>
  <c r="R9" i="7" s="1"/>
  <c r="P62" i="6"/>
  <c r="N62" i="6"/>
  <c r="L62" i="6"/>
  <c r="J62" i="6"/>
  <c r="H62" i="6"/>
  <c r="F62" i="6"/>
  <c r="D62" i="6"/>
  <c r="AG60" i="6"/>
  <c r="AF60" i="6"/>
  <c r="AG47" i="6"/>
  <c r="AF47" i="6"/>
  <c r="AG45" i="6"/>
  <c r="AF45" i="6"/>
  <c r="AG44" i="6"/>
  <c r="AF44" i="6"/>
  <c r="AG43" i="6"/>
  <c r="AF43" i="6"/>
  <c r="AG42" i="6"/>
  <c r="AF42" i="6"/>
  <c r="AG41" i="6"/>
  <c r="AF41" i="6"/>
  <c r="AG40" i="6"/>
  <c r="AF40" i="6"/>
  <c r="AG39" i="6"/>
  <c r="AF39" i="6"/>
  <c r="AG37" i="6"/>
  <c r="AF37" i="6"/>
  <c r="AG36" i="6"/>
  <c r="AF36" i="6"/>
  <c r="AG35" i="6"/>
  <c r="AF35" i="6"/>
  <c r="AG34" i="6"/>
  <c r="AF34" i="6"/>
  <c r="AG33" i="6"/>
  <c r="AF33" i="6"/>
  <c r="AG32" i="6"/>
  <c r="AF32" i="6"/>
  <c r="AG31" i="6"/>
  <c r="AF31" i="6"/>
  <c r="AG30" i="6"/>
  <c r="AF30" i="6"/>
  <c r="AG29" i="6"/>
  <c r="AF29" i="6"/>
  <c r="AG28" i="6"/>
  <c r="AF28" i="6"/>
  <c r="AG27" i="6"/>
  <c r="AF27" i="6"/>
  <c r="AG26" i="6"/>
  <c r="AF26" i="6"/>
  <c r="AG25" i="6"/>
  <c r="AF25" i="6"/>
  <c r="AG24" i="6"/>
  <c r="AF24" i="6"/>
  <c r="AG22" i="6"/>
  <c r="AF22" i="6"/>
  <c r="AG21" i="6"/>
  <c r="AF21" i="6"/>
  <c r="AG20" i="6"/>
  <c r="AF20" i="6"/>
  <c r="AG19" i="6"/>
  <c r="AF19" i="6"/>
  <c r="AG18" i="6"/>
  <c r="AF18" i="6"/>
  <c r="AG17" i="6"/>
  <c r="AF17" i="6"/>
  <c r="AG16" i="6"/>
  <c r="AF16" i="6"/>
  <c r="AG15" i="6"/>
  <c r="AF15" i="6"/>
  <c r="AG14" i="6"/>
  <c r="AF14" i="6"/>
  <c r="AG13" i="6"/>
  <c r="AF13" i="6"/>
  <c r="AG12" i="6"/>
  <c r="AF12" i="6"/>
  <c r="AG11" i="6"/>
  <c r="AF11" i="6"/>
  <c r="AG10" i="6"/>
  <c r="AF10" i="6"/>
  <c r="AG9" i="6"/>
  <c r="AF9" i="6"/>
  <c r="R60" i="7" l="1"/>
  <c r="AG60" i="7" s="1"/>
  <c r="AG9" i="7"/>
  <c r="AG61" i="7" s="1"/>
  <c r="AF62" i="7" s="1"/>
  <c r="AF62" i="6"/>
  <c r="AF63" i="6"/>
  <c r="AG63" i="6"/>
  <c r="AG62" i="6"/>
  <c r="AJ56" i="5"/>
  <c r="AF64" i="6" l="1"/>
  <c r="F59" i="5"/>
  <c r="H59" i="5"/>
  <c r="J59" i="5"/>
  <c r="L59" i="5"/>
  <c r="N59" i="5"/>
  <c r="P59" i="5"/>
  <c r="R59" i="5"/>
  <c r="T59" i="5"/>
  <c r="V59" i="5"/>
  <c r="X59" i="5"/>
  <c r="Z59" i="5"/>
  <c r="AB59" i="5"/>
  <c r="AD59" i="5"/>
  <c r="D59" i="5"/>
  <c r="AG32" i="5" l="1"/>
  <c r="AG17" i="5" l="1"/>
  <c r="AF17" i="5"/>
  <c r="AF21" i="5"/>
  <c r="AG21" i="5"/>
  <c r="AG13" i="5" l="1"/>
  <c r="AG14" i="5"/>
  <c r="AF13" i="5"/>
  <c r="AF14" i="5"/>
  <c r="C54" i="3" l="1"/>
  <c r="C69" i="3" s="1"/>
  <c r="AG47" i="5"/>
  <c r="AF47" i="5"/>
  <c r="AG45" i="5"/>
  <c r="AF45" i="5"/>
  <c r="AG44" i="5"/>
  <c r="AF44" i="5"/>
  <c r="AG43" i="5"/>
  <c r="AF43" i="5"/>
  <c r="AG42" i="5"/>
  <c r="AF42" i="5"/>
  <c r="AG41" i="5"/>
  <c r="AF41" i="5"/>
  <c r="AG40" i="5"/>
  <c r="AF40" i="5"/>
  <c r="AG39" i="5"/>
  <c r="AF39" i="5"/>
  <c r="AG37" i="5"/>
  <c r="AF37" i="5"/>
  <c r="AG36" i="5"/>
  <c r="AF36" i="5"/>
  <c r="AG35" i="5"/>
  <c r="AF35" i="5"/>
  <c r="AG34" i="5"/>
  <c r="AF34" i="5"/>
  <c r="AG33" i="5"/>
  <c r="AF33" i="5"/>
  <c r="AF32" i="5"/>
  <c r="AG31" i="5"/>
  <c r="AF31" i="5"/>
  <c r="AG30" i="5"/>
  <c r="AF30" i="5"/>
  <c r="AG29" i="5"/>
  <c r="AF29" i="5"/>
  <c r="AG28" i="5"/>
  <c r="AF28" i="5"/>
  <c r="AG27" i="5"/>
  <c r="AF27" i="5"/>
  <c r="AG26" i="5"/>
  <c r="AF26" i="5"/>
  <c r="AG25" i="5"/>
  <c r="AF25" i="5"/>
  <c r="AG24" i="5"/>
  <c r="AF24" i="5"/>
  <c r="AG23" i="5"/>
  <c r="AF23" i="5"/>
  <c r="AG22" i="5"/>
  <c r="AF22" i="5"/>
  <c r="AG20" i="5"/>
  <c r="AF20" i="5"/>
  <c r="AG19" i="5"/>
  <c r="AF19" i="5"/>
  <c r="AG18" i="5"/>
  <c r="AF18" i="5"/>
  <c r="AG16" i="5"/>
  <c r="AF16" i="5"/>
  <c r="AG15" i="5"/>
  <c r="AF15" i="5"/>
  <c r="AG12" i="5"/>
  <c r="AF12" i="5"/>
  <c r="AG11" i="5"/>
  <c r="AF11" i="5"/>
  <c r="AG10" i="5"/>
  <c r="AF10" i="5"/>
  <c r="AG9" i="5"/>
  <c r="AF9" i="5"/>
  <c r="AF46" i="4"/>
  <c r="AG46" i="4"/>
  <c r="AG60" i="5" l="1"/>
  <c r="AF60" i="5"/>
  <c r="AG59" i="5"/>
  <c r="AF61" i="5" l="1"/>
  <c r="D48" i="4"/>
  <c r="AG43" i="4"/>
  <c r="AF43" i="4"/>
  <c r="AG34" i="4"/>
  <c r="AG35" i="4"/>
  <c r="AG36" i="4"/>
  <c r="AG37" i="4"/>
  <c r="AG38" i="4"/>
  <c r="AG39" i="4"/>
  <c r="AG40" i="4"/>
  <c r="AG41" i="4"/>
  <c r="AG42" i="4"/>
  <c r="AF34" i="4"/>
  <c r="AF35" i="4"/>
  <c r="AF36" i="4"/>
  <c r="AF37" i="4"/>
  <c r="AF38" i="4"/>
  <c r="AF39" i="4"/>
  <c r="AF40" i="4"/>
  <c r="AF41" i="4"/>
  <c r="AF42" i="4"/>
  <c r="X48" i="4" l="1"/>
  <c r="AF31" i="4" l="1"/>
  <c r="AF32" i="4"/>
  <c r="AF33" i="4"/>
  <c r="AG31" i="4"/>
  <c r="AG32" i="4"/>
  <c r="AG33" i="4"/>
  <c r="AG30" i="4" l="1"/>
  <c r="AF30" i="4"/>
  <c r="AG16" i="4" l="1"/>
  <c r="AG17" i="4"/>
  <c r="AG18" i="4"/>
  <c r="AG19" i="4"/>
  <c r="AG20" i="4"/>
  <c r="AG21" i="4"/>
  <c r="AG22" i="4"/>
  <c r="AG23" i="4"/>
  <c r="AG24" i="4"/>
  <c r="AG25" i="4"/>
  <c r="AG26" i="4"/>
  <c r="AG27" i="4"/>
  <c r="AG28" i="4"/>
  <c r="AG29" i="4"/>
  <c r="AF16" i="4"/>
  <c r="AF17" i="4"/>
  <c r="AF18" i="4"/>
  <c r="AF19" i="4"/>
  <c r="AF20" i="4"/>
  <c r="AF21" i="4"/>
  <c r="AF22" i="4"/>
  <c r="AF23" i="4"/>
  <c r="AF24" i="4"/>
  <c r="AF25" i="4"/>
  <c r="AF26" i="4"/>
  <c r="AF27" i="4"/>
  <c r="AF28" i="4"/>
  <c r="AF29" i="4"/>
  <c r="AD48" i="4" l="1"/>
  <c r="AB48" i="4"/>
  <c r="Z48" i="4"/>
  <c r="V48" i="4"/>
  <c r="T48" i="4"/>
  <c r="R48" i="4"/>
  <c r="P48" i="4"/>
  <c r="N48" i="4"/>
  <c r="L48" i="4"/>
  <c r="J48" i="4"/>
  <c r="H48" i="4"/>
  <c r="F48" i="4"/>
  <c r="AG15" i="4"/>
  <c r="AF15" i="4"/>
  <c r="AG14" i="4"/>
  <c r="AF14" i="4"/>
  <c r="AG13" i="4"/>
  <c r="AF13" i="4"/>
  <c r="AG12" i="4"/>
  <c r="AF12" i="4"/>
  <c r="AG11" i="4"/>
  <c r="AF11" i="4"/>
  <c r="AG10" i="4"/>
  <c r="AF10" i="4"/>
  <c r="AG9" i="4"/>
  <c r="AF9" i="4"/>
  <c r="AG48" i="4" l="1"/>
  <c r="AF49" i="4"/>
  <c r="AG49" i="4"/>
  <c r="AF42" i="1"/>
  <c r="AG42" i="1"/>
  <c r="AF50" i="4" l="1"/>
  <c r="D34" i="3"/>
  <c r="D30" i="3"/>
  <c r="D29" i="3"/>
  <c r="D23" i="3"/>
  <c r="D69" i="3" s="1"/>
  <c r="F25" i="2" l="1"/>
  <c r="I25" i="2" s="1"/>
  <c r="J25" i="2" s="1"/>
  <c r="F26" i="2"/>
  <c r="I26" i="2" s="1"/>
  <c r="J26" i="2" s="1"/>
  <c r="D72" i="2" l="1"/>
  <c r="F71" i="2" l="1"/>
  <c r="I71" i="2" s="1"/>
  <c r="F70" i="2"/>
  <c r="I70" i="2" s="1"/>
  <c r="F69" i="2"/>
  <c r="I69" i="2" s="1"/>
  <c r="F68" i="2"/>
  <c r="I68" i="2" s="1"/>
  <c r="F67" i="2"/>
  <c r="I67" i="2" s="1"/>
  <c r="F66" i="2"/>
  <c r="I66" i="2" s="1"/>
  <c r="F65" i="2"/>
  <c r="I65" i="2" s="1"/>
  <c r="F64" i="2"/>
  <c r="I64" i="2" s="1"/>
  <c r="F63" i="2"/>
  <c r="I63" i="2" s="1"/>
  <c r="F62" i="2"/>
  <c r="I62" i="2" s="1"/>
  <c r="F61" i="2"/>
  <c r="I61" i="2" s="1"/>
  <c r="F60" i="2"/>
  <c r="I60" i="2" s="1"/>
  <c r="F59" i="2"/>
  <c r="I59" i="2" s="1"/>
  <c r="F58" i="2"/>
  <c r="I58" i="2" s="1"/>
  <c r="F57" i="2"/>
  <c r="I57" i="2" s="1"/>
  <c r="F56" i="2"/>
  <c r="I56" i="2" s="1"/>
  <c r="F55" i="2"/>
  <c r="I55" i="2" s="1"/>
  <c r="F54" i="2"/>
  <c r="I54" i="2" s="1"/>
  <c r="F53" i="2"/>
  <c r="I53" i="2" s="1"/>
  <c r="F52" i="2"/>
  <c r="I52" i="2" s="1"/>
  <c r="F51" i="2"/>
  <c r="I51" i="2" s="1"/>
  <c r="F50" i="2"/>
  <c r="I50" i="2" s="1"/>
  <c r="F49" i="2"/>
  <c r="I49" i="2" s="1"/>
  <c r="F48" i="2"/>
  <c r="I48" i="2" s="1"/>
  <c r="F47" i="2"/>
  <c r="I47" i="2" s="1"/>
  <c r="F46" i="2"/>
  <c r="I46" i="2" s="1"/>
  <c r="F45" i="2"/>
  <c r="I45" i="2" s="1"/>
  <c r="F44" i="2"/>
  <c r="I44" i="2" s="1"/>
  <c r="F43" i="2"/>
  <c r="I43" i="2" s="1"/>
  <c r="F42" i="2"/>
  <c r="I42" i="2" s="1"/>
  <c r="F41" i="2"/>
  <c r="I41" i="2" s="1"/>
  <c r="F40" i="2"/>
  <c r="I40" i="2" s="1"/>
  <c r="F39" i="2"/>
  <c r="I39" i="2" s="1"/>
  <c r="F38" i="2"/>
  <c r="I38" i="2" s="1"/>
  <c r="F37" i="2"/>
  <c r="I37" i="2" s="1"/>
  <c r="F36" i="2"/>
  <c r="I36" i="2" s="1"/>
  <c r="F35" i="2"/>
  <c r="I35" i="2" s="1"/>
  <c r="F34" i="2"/>
  <c r="I34" i="2" s="1"/>
  <c r="F33" i="2"/>
  <c r="I33" i="2" s="1"/>
  <c r="F32" i="2"/>
  <c r="I32" i="2" s="1"/>
  <c r="F31" i="2"/>
  <c r="I31" i="2" s="1"/>
  <c r="J31" i="2" s="1"/>
  <c r="F30" i="2"/>
  <c r="I30" i="2" s="1"/>
  <c r="F29" i="2"/>
  <c r="I29" i="2" s="1"/>
  <c r="J29" i="2" s="1"/>
  <c r="F28" i="2"/>
  <c r="I28" i="2" s="1"/>
  <c r="J28" i="2" s="1"/>
  <c r="F27" i="2"/>
  <c r="I27" i="2" s="1"/>
  <c r="J27" i="2" s="1"/>
  <c r="F24" i="2"/>
  <c r="I24" i="2" s="1"/>
  <c r="J24" i="2" s="1"/>
  <c r="F23" i="2"/>
  <c r="I23" i="2" s="1"/>
  <c r="F22" i="2"/>
  <c r="I22" i="2" s="1"/>
  <c r="K22" i="2" s="1"/>
  <c r="K72" i="2" s="1"/>
  <c r="F76" i="2" s="1"/>
  <c r="F21" i="2"/>
  <c r="I21" i="2" s="1"/>
  <c r="J21" i="2" s="1"/>
  <c r="F20" i="2"/>
  <c r="I20" i="2" s="1"/>
  <c r="J20" i="2" s="1"/>
  <c r="F19" i="2"/>
  <c r="I19" i="2" s="1"/>
  <c r="J19" i="2" s="1"/>
  <c r="F18" i="2"/>
  <c r="I18" i="2" s="1"/>
  <c r="J18" i="2" s="1"/>
  <c r="F17" i="2"/>
  <c r="I17" i="2" s="1"/>
  <c r="J17" i="2" s="1"/>
  <c r="F16" i="2"/>
  <c r="I16" i="2" s="1"/>
  <c r="J16" i="2" s="1"/>
  <c r="F15" i="2"/>
  <c r="I15" i="2" s="1"/>
  <c r="J15" i="2" s="1"/>
  <c r="F14" i="2"/>
  <c r="F13" i="2"/>
  <c r="I13" i="2" s="1"/>
  <c r="F12" i="2"/>
  <c r="F11" i="2"/>
  <c r="I11" i="2" s="1"/>
  <c r="F10" i="2"/>
  <c r="I10" i="2" s="1"/>
  <c r="F9" i="2"/>
  <c r="I9" i="2" l="1"/>
  <c r="F72" i="2"/>
  <c r="F73" i="2" s="1"/>
  <c r="AD44" i="1"/>
  <c r="AB44" i="1"/>
  <c r="Z44" i="1"/>
  <c r="X44" i="1"/>
  <c r="V44" i="1"/>
  <c r="T44" i="1"/>
  <c r="R44" i="1"/>
  <c r="P44" i="1"/>
  <c r="N44" i="1"/>
  <c r="L44" i="1"/>
  <c r="J44" i="1"/>
  <c r="H44" i="1"/>
  <c r="F44" i="1"/>
  <c r="D44" i="1"/>
  <c r="AG41" i="1"/>
  <c r="AF41" i="1"/>
  <c r="AG40" i="1"/>
  <c r="AF40" i="1"/>
  <c r="AG39" i="1"/>
  <c r="AF39" i="1"/>
  <c r="AG38" i="1"/>
  <c r="AF38" i="1"/>
  <c r="AG37" i="1"/>
  <c r="AF37" i="1"/>
  <c r="AG36" i="1"/>
  <c r="AF36" i="1"/>
  <c r="AG35" i="1"/>
  <c r="AF35" i="1"/>
  <c r="AG34" i="1"/>
  <c r="AF34" i="1"/>
  <c r="AG33" i="1"/>
  <c r="AF33" i="1"/>
  <c r="AG32" i="1"/>
  <c r="AF32" i="1"/>
  <c r="AG31" i="1"/>
  <c r="AF31" i="1"/>
  <c r="AG30" i="1"/>
  <c r="AF30" i="1"/>
  <c r="AG29" i="1"/>
  <c r="AF29" i="1"/>
  <c r="AG28" i="1"/>
  <c r="AF28" i="1"/>
  <c r="AG27" i="1"/>
  <c r="AF27" i="1"/>
  <c r="AG26" i="1"/>
  <c r="AF26" i="1"/>
  <c r="AG25" i="1"/>
  <c r="AF25" i="1"/>
  <c r="AG24" i="1"/>
  <c r="AF24" i="1"/>
  <c r="AG23" i="1"/>
  <c r="AF23" i="1"/>
  <c r="AG22" i="1"/>
  <c r="AF22" i="1"/>
  <c r="AG21" i="1"/>
  <c r="AF21" i="1"/>
  <c r="AG20" i="1"/>
  <c r="AF20" i="1"/>
  <c r="AG19" i="1"/>
  <c r="AF19" i="1"/>
  <c r="AG18" i="1"/>
  <c r="AF18" i="1"/>
  <c r="AG17" i="1"/>
  <c r="AF17" i="1"/>
  <c r="AG16" i="1"/>
  <c r="AF16" i="1"/>
  <c r="AG15" i="1"/>
  <c r="AF15" i="1"/>
  <c r="AG14" i="1"/>
  <c r="AF14" i="1"/>
  <c r="AG13" i="1"/>
  <c r="AF13" i="1"/>
  <c r="AG12" i="1"/>
  <c r="AF12" i="1"/>
  <c r="AG11" i="1"/>
  <c r="AF11" i="1"/>
  <c r="AG10" i="1"/>
  <c r="AF10" i="1"/>
  <c r="AG9" i="1"/>
  <c r="AF9" i="1"/>
  <c r="J9" i="2" l="1"/>
  <c r="J72" i="2" s="1"/>
  <c r="F75" i="2" s="1"/>
  <c r="I72" i="2"/>
  <c r="F74" i="2" s="1"/>
  <c r="AG45" i="1"/>
  <c r="AF45" i="1"/>
  <c r="AG44" i="1"/>
  <c r="AF46" i="1" l="1"/>
</calcChain>
</file>

<file path=xl/comments1.xml><?xml version="1.0" encoding="utf-8"?>
<comments xmlns="http://schemas.openxmlformats.org/spreadsheetml/2006/main">
  <authors>
    <author>Author</author>
  </authors>
  <commentList>
    <comment ref="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450gr
</t>
        </r>
      </text>
    </comment>
    <comment ref="F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H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từi 3-12 tuổi 450gr</t>
        </r>
      </text>
    </comment>
    <comment ref="J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L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450gr</t>
        </r>
      </text>
    </comment>
    <comment ref="N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900gr</t>
        </r>
      </text>
    </comment>
    <comment ref="P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 450gr</t>
        </r>
      </text>
    </comment>
    <comment ref="R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giài 900gr</t>
        </r>
      </text>
    </comment>
    <comment ref="T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450gr</t>
        </r>
      </text>
    </comment>
    <comment ref="V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900gr</t>
        </r>
      </text>
    </comment>
    <comment ref="X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giảm cân 900gr</t>
        </r>
      </text>
    </comment>
    <comment ref="Z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tiểu đường tim mạch 900gr</t>
        </r>
      </text>
    </comment>
    <comment ref="AB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sữa non, sữa kháng thể 450gr
</t>
        </r>
      </text>
    </comment>
    <comment ref="A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viên soy, collagen nội tiết tố 60v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450gr
</t>
        </r>
      </text>
    </comment>
    <comment ref="F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H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từi 3-12 tuổi 450gr</t>
        </r>
      </text>
    </comment>
    <comment ref="J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L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450gr</t>
        </r>
      </text>
    </comment>
    <comment ref="N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900gr</t>
        </r>
      </text>
    </comment>
    <comment ref="P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 450gr</t>
        </r>
      </text>
    </comment>
    <comment ref="R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giài 900gr</t>
        </r>
      </text>
    </comment>
    <comment ref="T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450gr</t>
        </r>
      </text>
    </comment>
    <comment ref="V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900gr</t>
        </r>
      </text>
    </comment>
    <comment ref="X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giảm cân 900gr</t>
        </r>
      </text>
    </comment>
    <comment ref="Z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tiểu đường tim mạch 900gr</t>
        </r>
      </text>
    </comment>
    <comment ref="AB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sữa non, sữa kháng thể 450gr
</t>
        </r>
      </text>
    </comment>
    <comment ref="A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viên soy, collagen nội tiết tố 60v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450gr
</t>
        </r>
      </text>
    </comment>
    <comment ref="F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H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từi 3-12 tuổi 450gr</t>
        </r>
      </text>
    </comment>
    <comment ref="J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L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450gr</t>
        </r>
      </text>
    </comment>
    <comment ref="N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900gr</t>
        </r>
      </text>
    </comment>
    <comment ref="P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 450gr</t>
        </r>
      </text>
    </comment>
    <comment ref="R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giài 900gr</t>
        </r>
      </text>
    </comment>
    <comment ref="T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450gr</t>
        </r>
      </text>
    </comment>
    <comment ref="V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900gr</t>
        </r>
      </text>
    </comment>
    <comment ref="X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giảm cân 900gr</t>
        </r>
      </text>
    </comment>
    <comment ref="Z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tiểu đường tim mạch 900gr</t>
        </r>
      </text>
    </comment>
    <comment ref="AB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sữa non, sữa kháng thể 450gr
</t>
        </r>
      </text>
    </comment>
    <comment ref="A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viên soy, collagen nội tiết tố 60v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450gr
</t>
        </r>
      </text>
    </comment>
    <comment ref="F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H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từi 3-12 tuổi 450gr</t>
        </r>
      </text>
    </comment>
    <comment ref="J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L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450gr</t>
        </r>
      </text>
    </comment>
    <comment ref="N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900gr</t>
        </r>
      </text>
    </comment>
    <comment ref="P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 450gr</t>
        </r>
      </text>
    </comment>
    <comment ref="R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giài 900gr</t>
        </r>
      </text>
    </comment>
    <comment ref="T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450gr</t>
        </r>
      </text>
    </comment>
    <comment ref="V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900gr</t>
        </r>
      </text>
    </comment>
    <comment ref="X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giảm cân 900gr</t>
        </r>
      </text>
    </comment>
    <comment ref="Z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tiểu đường tim mạch 900gr</t>
        </r>
      </text>
    </comment>
    <comment ref="AB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sữa non, sữa kháng thể 450gr
</t>
        </r>
      </text>
    </comment>
    <comment ref="A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viên soy, collagen nội tiết tố 60v</t>
        </r>
      </text>
    </comment>
  </commentList>
</comments>
</file>

<file path=xl/comments5.xml><?xml version="1.0" encoding="utf-8"?>
<comments xmlns="http://schemas.openxmlformats.org/spreadsheetml/2006/main">
  <authors>
    <author>Author</author>
  </authors>
  <commentList>
    <comment ref="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450gr
</t>
        </r>
      </text>
    </comment>
    <comment ref="F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H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từi 3-12 tuổi 450gr</t>
        </r>
      </text>
    </comment>
    <comment ref="J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L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450gr</t>
        </r>
      </text>
    </comment>
    <comment ref="N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900gr</t>
        </r>
      </text>
    </comment>
    <comment ref="P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 450gr</t>
        </r>
      </text>
    </comment>
    <comment ref="R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giài 900gr</t>
        </r>
      </text>
    </comment>
    <comment ref="T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450gr</t>
        </r>
      </text>
    </comment>
    <comment ref="V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900gr</t>
        </r>
      </text>
    </comment>
    <comment ref="X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giảm cân 900gr</t>
        </r>
      </text>
    </comment>
    <comment ref="Z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tiểu đường tim mạch 900gr</t>
        </r>
      </text>
    </comment>
    <comment ref="AB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sữa non, sữa kháng thể 450gr
</t>
        </r>
      </text>
    </comment>
    <comment ref="A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viên soy, collagen nội tiết tố 60v</t>
        </r>
      </text>
    </comment>
  </commentList>
</comments>
</file>

<file path=xl/sharedStrings.xml><?xml version="1.0" encoding="utf-8"?>
<sst xmlns="http://schemas.openxmlformats.org/spreadsheetml/2006/main" count="585" uniqueCount="250">
  <si>
    <t>CÔNG TY CỔ PHẦN ĐT &amp; PT NANO MILK</t>
  </si>
  <si>
    <t>CỘNG HÒA XÃ HỘI CHỦ NGHĨA VIỆT NAM</t>
  </si>
  <si>
    <t xml:space="preserve"> Số:………./PKD. MST: 0108806878</t>
  </si>
  <si>
    <t xml:space="preserve">       Độc lập – Tự do – Hạnh phúc</t>
  </si>
  <si>
    <t>STT</t>
  </si>
  <si>
    <t>Ngày tháng</t>
  </si>
  <si>
    <t>Nội dung</t>
  </si>
  <si>
    <t>SẢN PHẨM</t>
  </si>
  <si>
    <t>Ghi chú</t>
  </si>
  <si>
    <t>1CX45</t>
  </si>
  <si>
    <t>1CX90</t>
  </si>
  <si>
    <t>2CX45</t>
  </si>
  <si>
    <t>2CX90</t>
  </si>
  <si>
    <t>3CX45</t>
  </si>
  <si>
    <t>3CX90</t>
  </si>
  <si>
    <t>GCX45</t>
  </si>
  <si>
    <t>GCX90</t>
  </si>
  <si>
    <t>BCX45</t>
  </si>
  <si>
    <t>BCX90</t>
  </si>
  <si>
    <t>GC90</t>
  </si>
  <si>
    <t>TĐ90</t>
  </si>
  <si>
    <t>SN45</t>
  </si>
  <si>
    <t>SOY</t>
  </si>
  <si>
    <t>N</t>
  </si>
  <si>
    <t>X</t>
  </si>
  <si>
    <t>tình trạng xuất nhập</t>
  </si>
  <si>
    <t>tồn kho</t>
  </si>
  <si>
    <t>Nhập hàng đợt 1</t>
  </si>
  <si>
    <t>Nhập hàng đợt 2</t>
  </si>
  <si>
    <t>Demo khách</t>
  </si>
  <si>
    <t>Xuất cho bàn thờ</t>
  </si>
  <si>
    <t>Hàng tặng</t>
  </si>
  <si>
    <t>Pha demo</t>
  </si>
  <si>
    <t>bán hàng cho khách</t>
  </si>
  <si>
    <t>Chị Quân DVH</t>
  </si>
  <si>
    <t>Tâm trả hàng</t>
  </si>
  <si>
    <t>Tâm mượn hàng</t>
  </si>
  <si>
    <t>Ngày, tháng</t>
  </si>
  <si>
    <t>Thông tin khách hàng</t>
  </si>
  <si>
    <t>Thông tin về sản phẩm</t>
  </si>
  <si>
    <t>Tên khách hàng</t>
  </si>
  <si>
    <t>Mã sản phẩm</t>
  </si>
  <si>
    <t>Số lượng (hộp)</t>
  </si>
  <si>
    <t>Đơn giá (VNĐ)</t>
  </si>
  <si>
    <t>THÀNH TIỀN</t>
  </si>
  <si>
    <t>Chiết khấu</t>
  </si>
  <si>
    <t>Thành tiền sau CK</t>
  </si>
  <si>
    <t>Tiền mặt ( 111)</t>
  </si>
  <si>
    <t>Chuyển khoản (112)</t>
  </si>
  <si>
    <t>Chưa thanh toán (131)</t>
  </si>
  <si>
    <t>%</t>
  </si>
  <si>
    <t>Giảm giá</t>
  </si>
  <si>
    <t>Thông tin thanh toán</t>
  </si>
  <si>
    <t>SỔ THEO DÕI ĐƠN HÀNG ĐẠI LÝ QUỲNH TRANG</t>
  </si>
  <si>
    <t>Công ty mượn hàng (đại lý dung phi)</t>
  </si>
  <si>
    <t>Tâm bán</t>
  </si>
  <si>
    <t>Công ty mượn hàng (đại lý tuyết nhung)</t>
  </si>
  <si>
    <t>Công ty mượn hàng (Thanh kế toán)</t>
  </si>
  <si>
    <t>SỔ THEO DÕI ĐẠI LÝ QUỲNH TRANG</t>
  </si>
  <si>
    <t>Khách AL ng quốc trị</t>
  </si>
  <si>
    <t xml:space="preserve">DEMO </t>
  </si>
  <si>
    <t>Bàn thờ</t>
  </si>
  <si>
    <t>Tặng</t>
  </si>
  <si>
    <t>Pha Demo</t>
  </si>
  <si>
    <t>Khách</t>
  </si>
  <si>
    <t>31 Nguyễn Quốc Trị</t>
  </si>
  <si>
    <t>C.Quân</t>
  </si>
  <si>
    <t>Ship cod</t>
  </si>
  <si>
    <t xml:space="preserve">Tổng cộng </t>
  </si>
  <si>
    <t xml:space="preserve">Thực tế tiền mặt thu về </t>
  </si>
  <si>
    <t xml:space="preserve"> KH thanh toán bằng chuyển khoản</t>
  </si>
  <si>
    <t xml:space="preserve">Thực tế công nợ KH còn phải thanh toán </t>
  </si>
  <si>
    <t>Tổng doanh số bán hàng</t>
  </si>
  <si>
    <t xml:space="preserve"> THEO DÕI THU CHI ĐẠI LÝ QUỲNH TRANG</t>
  </si>
  <si>
    <t>Ngày/tháng</t>
  </si>
  <si>
    <t>Nội Dung</t>
  </si>
  <si>
    <t>Anh Lâm</t>
  </si>
  <si>
    <t>Ký xác nhận</t>
  </si>
  <si>
    <t>Thu</t>
  </si>
  <si>
    <t>Chi</t>
  </si>
  <si>
    <t xml:space="preserve"> </t>
  </si>
  <si>
    <t>Bàn thờ thần tài</t>
  </si>
  <si>
    <t>Bát hương, cốt hương</t>
  </si>
  <si>
    <t>Coca</t>
  </si>
  <si>
    <t>Tăng lực</t>
  </si>
  <si>
    <t>Bia</t>
  </si>
  <si>
    <t>Băng dính</t>
  </si>
  <si>
    <t>Hoa ly</t>
  </si>
  <si>
    <t>Cưa</t>
  </si>
  <si>
    <t>Hương tiền vàng</t>
  </si>
  <si>
    <t>Xôi chè</t>
  </si>
  <si>
    <t>Chôm chôm</t>
  </si>
  <si>
    <t>Hoa quả mời khách</t>
  </si>
  <si>
    <t>Bưởi, cam, lê, xoài</t>
  </si>
  <si>
    <t>giò</t>
  </si>
  <si>
    <t>Đào, chuối, ổi, đu đủ</t>
  </si>
  <si>
    <t>Phích cắm</t>
  </si>
  <si>
    <t>ổ cắm điện</t>
  </si>
  <si>
    <t>Muối</t>
  </si>
  <si>
    <t>Coốc giấy</t>
  </si>
  <si>
    <t>Ca nhựa</t>
  </si>
  <si>
    <t>Bánh kẹo</t>
  </si>
  <si>
    <t>Chè thờ</t>
  </si>
  <si>
    <t>Khay</t>
  </si>
  <si>
    <t>Nước lavi</t>
  </si>
  <si>
    <t>Nước bình</t>
  </si>
  <si>
    <t>Kẹo bánh</t>
  </si>
  <si>
    <t>Bán hàng (Hằng thanh toán)</t>
  </si>
  <si>
    <t>Bán hàng (Tâm thanh toán)</t>
  </si>
  <si>
    <t>Bán hàng, khách gửi CK (31 Nguyễn Quốc Trị)</t>
  </si>
  <si>
    <t>Lắp wf</t>
  </si>
  <si>
    <t>Tổng cộng</t>
  </si>
  <si>
    <t>Công ty mượn hàng (chị Quý)</t>
  </si>
  <si>
    <t>Công ty mượn hàng (Chị Phương Sơn La)</t>
  </si>
  <si>
    <t>Doanh số sau chiết khấu</t>
  </si>
  <si>
    <t>Chổi quét nhà</t>
  </si>
  <si>
    <t>Camera</t>
  </si>
  <si>
    <t>cửa</t>
  </si>
  <si>
    <t>thuê nhà 6 tháng</t>
  </si>
  <si>
    <t xml:space="preserve">Sửa nhà </t>
  </si>
  <si>
    <t>Chị hảo Linh Đàm (DT công ty)</t>
  </si>
  <si>
    <t>Công ty mượn hàng (Khách A Lâm, CK 41%) DTCT</t>
  </si>
  <si>
    <t>Chị Quý (DTCT)</t>
  </si>
  <si>
    <t>Anh Tùng CTV(DT cty)</t>
  </si>
  <si>
    <t>Chị Hương (khách Tâm Dthu CTY)</t>
  </si>
  <si>
    <t>Khách tâm (DT cty) chị lan</t>
  </si>
  <si>
    <t>CK a lâm</t>
  </si>
  <si>
    <t>ĐÃ TT a Lâm</t>
  </si>
  <si>
    <t>giảm giá khai trương, đã tt a lâm</t>
  </si>
  <si>
    <t>Tâm</t>
  </si>
  <si>
    <t>Chị mến (CTY)</t>
  </si>
  <si>
    <t>Tâm (CTY)</t>
  </si>
  <si>
    <t>E. Huệ ĐB (CTY)</t>
  </si>
  <si>
    <t>Nhập hàng</t>
  </si>
  <si>
    <t>Nhập từ Bàn thờ</t>
  </si>
  <si>
    <t>Anh phương ztuyeen quang (CTY)</t>
  </si>
  <si>
    <t>Xuất tình thu (CTY)</t>
  </si>
  <si>
    <t xml:space="preserve">Hoàng </t>
  </si>
  <si>
    <t>Phạm Ngọc Anh</t>
  </si>
  <si>
    <t>Chị Thắm Yên Bái</t>
  </si>
  <si>
    <t>Huệ ĐB</t>
  </si>
  <si>
    <t>Phương Yên Châu</t>
  </si>
  <si>
    <t>Nhập từ kho</t>
  </si>
  <si>
    <t>Xuất về văn phòng</t>
  </si>
  <si>
    <t>Từ 5/5/2020</t>
  </si>
  <si>
    <t>Mành</t>
  </si>
  <si>
    <t>Hoa</t>
  </si>
  <si>
    <t>Hoàng</t>
  </si>
  <si>
    <t>XuÂts cho hà thanh</t>
  </si>
  <si>
    <t>Chị Nguyệt</t>
  </si>
  <si>
    <t>Demo anh đạt</t>
  </si>
  <si>
    <t>Nhập</t>
  </si>
  <si>
    <t>Chốt cuối tháng 5</t>
  </si>
  <si>
    <t>Chị Huệ điện biên</t>
  </si>
  <si>
    <t>Linna</t>
  </si>
  <si>
    <t>E Cường</t>
  </si>
  <si>
    <t>Quỳnh Anh Trần KC</t>
  </si>
  <si>
    <t>Tháng 6</t>
  </si>
  <si>
    <t>Chị Phương Yên Châu</t>
  </si>
  <si>
    <t>kho -&gt; cửa hàng</t>
  </si>
  <si>
    <t xml:space="preserve">Chị phú </t>
  </si>
  <si>
    <t>Anh Tùng</t>
  </si>
  <si>
    <t>Demo anh Lâm</t>
  </si>
  <si>
    <t>2 bọ cốc</t>
  </si>
  <si>
    <t>Hoàng nanomilk</t>
  </si>
  <si>
    <t>Chị Phú DVH</t>
  </si>
  <si>
    <t>Bỉm (hoàng thu đã trả tâm)</t>
  </si>
  <si>
    <t xml:space="preserve">Từ 6/5/2020 </t>
  </si>
  <si>
    <t>Bỉm</t>
  </si>
  <si>
    <t>Chị quân (đầm trấu)</t>
  </si>
  <si>
    <t>ĐL ở Thanh Hóa</t>
  </si>
  <si>
    <t>Kín -&gt; QT</t>
  </si>
  <si>
    <t>Chị Huệ điện biên trả hàng</t>
  </si>
  <si>
    <t>Khách lẻ</t>
  </si>
  <si>
    <t>Hàng tồn</t>
  </si>
  <si>
    <t>Tâm Nanomilk</t>
  </si>
  <si>
    <t>Tam thu tiền</t>
  </si>
  <si>
    <t>Khách 2 hộp già (tâm thu)</t>
  </si>
  <si>
    <t>Kho=&gt; An Khánh</t>
  </si>
  <si>
    <t>Tháng 7</t>
  </si>
  <si>
    <t>kHÁCH</t>
  </si>
  <si>
    <t>Tã già</t>
  </si>
  <si>
    <t>Khách 1CX45 (tâm thu)</t>
  </si>
  <si>
    <t>Khách tã già (hoàng bán hằng thu)</t>
  </si>
  <si>
    <t>Bán hàng (Tâm bán tâm thu)</t>
  </si>
  <si>
    <t>Kachsh lẻ</t>
  </si>
  <si>
    <t>1h kho kín</t>
  </si>
  <si>
    <t>Chị Hồng Sơn La</t>
  </si>
  <si>
    <t>Văn Sơn</t>
  </si>
  <si>
    <t>Hương khách A Lâm</t>
  </si>
  <si>
    <t>Huệ Diện Biên</t>
  </si>
  <si>
    <t>Tâm thu tiền</t>
  </si>
  <si>
    <t>tặng nhân viên</t>
  </si>
  <si>
    <t>Chị Thủy</t>
  </si>
  <si>
    <t>Hải Vui</t>
  </si>
  <si>
    <t>Thủy Vy trả hàng</t>
  </si>
  <si>
    <t>Chị Phú Dịch Vọng</t>
  </si>
  <si>
    <t>Chị Oanh  phú thọ</t>
  </si>
  <si>
    <t>CChijThaor Phú Thọ</t>
  </si>
  <si>
    <t>Chị Hà Phú Thọ</t>
  </si>
  <si>
    <t>Hải vui trả về</t>
  </si>
  <si>
    <t>Anh Giáp cao bằng</t>
  </si>
  <si>
    <t>Văn Phòng</t>
  </si>
  <si>
    <t>Đl duy nhất</t>
  </si>
  <si>
    <t>nhập từ kho kín</t>
  </si>
  <si>
    <t>chị chiến</t>
  </si>
  <si>
    <t>chị hồng</t>
  </si>
  <si>
    <t>Nhập từ thanh hà</t>
  </si>
  <si>
    <t>Hàng tặng vinh MC</t>
  </si>
  <si>
    <t>Hằng kế toán</t>
  </si>
  <si>
    <t>Thanh hà trả hàng</t>
  </si>
  <si>
    <t>Bông Bống</t>
  </si>
  <si>
    <t>Chị Huệ Điện Biên</t>
  </si>
  <si>
    <t xml:space="preserve">Bàn thờ </t>
  </si>
  <si>
    <t>Kho ra An Khánh</t>
  </si>
  <si>
    <t>nhập thánh hà</t>
  </si>
  <si>
    <t>Chị Phương Sơn La</t>
  </si>
  <si>
    <t>Hà Linh Thanh Hóa</t>
  </si>
  <si>
    <t>Anh Giáp</t>
  </si>
  <si>
    <t>Chị Tâm</t>
  </si>
  <si>
    <t>Chị Chiến trả hàng</t>
  </si>
  <si>
    <t>Tháng 8</t>
  </si>
  <si>
    <t>Chị Hà</t>
  </si>
  <si>
    <t>2 cốc</t>
  </si>
  <si>
    <t>Qunhf anh trần khát chân</t>
  </si>
  <si>
    <t>Công</t>
  </si>
  <si>
    <t>3s</t>
  </si>
  <si>
    <t>Khách lẻ sau bigc (AL)</t>
  </si>
  <si>
    <t>Chị Quân</t>
  </si>
  <si>
    <t>Tặng nhân viên</t>
  </si>
  <si>
    <t>Chuột làm Hỏng</t>
  </si>
  <si>
    <t>Méo lỗi</t>
  </si>
  <si>
    <t>Nhập bàn thờ</t>
  </si>
  <si>
    <t>Anh Chuyến</t>
  </si>
  <si>
    <t>Văn Sơn - KD</t>
  </si>
  <si>
    <t>Quỳnh trang về kho</t>
  </si>
  <si>
    <t>Chị Hải trả hàng</t>
  </si>
  <si>
    <t>3 méo</t>
  </si>
  <si>
    <t>kho ra an khánh</t>
  </si>
  <si>
    <t xml:space="preserve">Anh sơn </t>
  </si>
  <si>
    <t>Duy nhất trả hàng</t>
  </si>
  <si>
    <t>Chị Phương yên châu</t>
  </si>
  <si>
    <t>Bán hàng</t>
  </si>
  <si>
    <t>Tháng 9</t>
  </si>
  <si>
    <t>nhập về kho</t>
  </si>
  <si>
    <t>Tâm (hộp méo)</t>
  </si>
  <si>
    <t>Anh sơn</t>
  </si>
  <si>
    <t>Hà Linh</t>
  </si>
  <si>
    <t>Kho ra an khánh</t>
  </si>
  <si>
    <t>Chị Mến HFC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</si>
</sst>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-* #,##0.00\ _₫_-;\-* #,##0.00\ _₫_-;_-* &quot;-&quot;??\ _₫_-;_-@_-"/>
    <numFmt numFmtId="165" formatCode="_-* #,##0\ _₫_-;\-* #,##0\ _₫_-;_-* &quot;-&quot;??\ _₫_-;_-@_-"/>
    <numFmt numFmtId="166" formatCode="d/mm/yyyy;@"/>
    <numFmt numFmtId="167" formatCode="_(* #,##0_);_(* \(#,##0\);_(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  <font>
      <b/>
      <sz val="11"/>
      <color theme="1" tint="-0.499984740745262"/>
      <name val="Times New Roman"/>
      <family val="1"/>
    </font>
    <font>
      <b/>
      <sz val="11"/>
      <color rgb="FFFF0000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1" tint="4.9989318521683403E-2"/>
      <name val="Times New Roman"/>
      <family val="1"/>
    </font>
    <font>
      <sz val="11"/>
      <color theme="1" tint="4.9989318521683403E-2"/>
      <name val="Times New Roman"/>
      <family val="1"/>
    </font>
    <font>
      <i/>
      <sz val="11"/>
      <color theme="1" tint="4.9989318521683403E-2"/>
      <name val="Times New Roman"/>
      <family val="1"/>
    </font>
    <font>
      <b/>
      <sz val="10"/>
      <color theme="1" tint="4.9989318521683403E-2"/>
      <name val="Times New Roman"/>
      <family val="1"/>
    </font>
    <font>
      <sz val="10"/>
      <color theme="1" tint="4.9989318521683403E-2"/>
      <name val="Times New Roman"/>
      <family val="1"/>
    </font>
    <font>
      <sz val="11"/>
      <color rgb="FFFF0000"/>
      <name val="Times New Roman"/>
      <family val="1"/>
    </font>
    <font>
      <sz val="12"/>
      <color theme="1" tint="-0.499984740745262"/>
      <name val="Times New Roman"/>
      <family val="1"/>
    </font>
    <font>
      <b/>
      <sz val="14"/>
      <color theme="1" tint="4.9989318521683403E-2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9"/>
      <color theme="1" tint="4.9989318521683403E-2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34998626667073579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7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89">
    <xf numFmtId="0" fontId="0" fillId="0" borderId="0" xfId="0"/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9" fontId="3" fillId="2" borderId="0" xfId="2" applyFont="1" applyFill="1" applyAlignment="1">
      <alignment horizontal="center"/>
    </xf>
    <xf numFmtId="0" fontId="3" fillId="0" borderId="0" xfId="0" applyFont="1"/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9" fontId="3" fillId="2" borderId="0" xfId="2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3" fillId="0" borderId="7" xfId="0" applyFont="1" applyBorder="1"/>
    <xf numFmtId="0" fontId="3" fillId="0" borderId="8" xfId="0" applyFont="1" applyBorder="1"/>
    <xf numFmtId="0" fontId="3" fillId="3" borderId="9" xfId="0" applyFont="1" applyFill="1" applyBorder="1"/>
    <xf numFmtId="0" fontId="3" fillId="4" borderId="9" xfId="0" applyFont="1" applyFill="1" applyBorder="1"/>
    <xf numFmtId="0" fontId="3" fillId="5" borderId="9" xfId="0" applyFont="1" applyFill="1" applyBorder="1"/>
    <xf numFmtId="0" fontId="3" fillId="6" borderId="9" xfId="0" applyFont="1" applyFill="1" applyBorder="1"/>
    <xf numFmtId="0" fontId="3" fillId="8" borderId="9" xfId="0" applyFont="1" applyFill="1" applyBorder="1"/>
    <xf numFmtId="0" fontId="3" fillId="9" borderId="9" xfId="0" applyFont="1" applyFill="1" applyBorder="1"/>
    <xf numFmtId="14" fontId="3" fillId="0" borderId="8" xfId="0" applyNumberFormat="1" applyFont="1" applyBorder="1"/>
    <xf numFmtId="0" fontId="3" fillId="3" borderId="8" xfId="0" applyFont="1" applyFill="1" applyBorder="1"/>
    <xf numFmtId="0" fontId="3" fillId="4" borderId="8" xfId="0" applyFont="1" applyFill="1" applyBorder="1"/>
    <xf numFmtId="0" fontId="3" fillId="5" borderId="8" xfId="0" applyFont="1" applyFill="1" applyBorder="1"/>
    <xf numFmtId="0" fontId="3" fillId="6" borderId="8" xfId="0" applyFont="1" applyFill="1" applyBorder="1"/>
    <xf numFmtId="0" fontId="3" fillId="8" borderId="8" xfId="0" applyFont="1" applyFill="1" applyBorder="1"/>
    <xf numFmtId="0" fontId="3" fillId="9" borderId="8" xfId="0" applyFont="1" applyFill="1" applyBorder="1"/>
    <xf numFmtId="14" fontId="3" fillId="0" borderId="10" xfId="0" applyNumberFormat="1" applyFont="1" applyBorder="1"/>
    <xf numFmtId="0" fontId="3" fillId="0" borderId="10" xfId="0" applyFont="1" applyBorder="1"/>
    <xf numFmtId="0" fontId="3" fillId="3" borderId="10" xfId="0" applyFont="1" applyFill="1" applyBorder="1"/>
    <xf numFmtId="0" fontId="3" fillId="4" borderId="10" xfId="0" applyFont="1" applyFill="1" applyBorder="1"/>
    <xf numFmtId="0" fontId="3" fillId="5" borderId="10" xfId="0" applyFont="1" applyFill="1" applyBorder="1"/>
    <xf numFmtId="0" fontId="3" fillId="6" borderId="10" xfId="0" applyFont="1" applyFill="1" applyBorder="1"/>
    <xf numFmtId="0" fontId="3" fillId="8" borderId="10" xfId="0" applyFont="1" applyFill="1" applyBorder="1"/>
    <xf numFmtId="0" fontId="3" fillId="9" borderId="10" xfId="0" applyFont="1" applyFill="1" applyBorder="1"/>
    <xf numFmtId="0" fontId="3" fillId="0" borderId="5" xfId="0" applyFont="1" applyBorder="1"/>
    <xf numFmtId="14" fontId="3" fillId="0" borderId="11" xfId="0" applyNumberFormat="1" applyFont="1" applyBorder="1"/>
    <xf numFmtId="0" fontId="3" fillId="0" borderId="11" xfId="0" applyFont="1" applyBorder="1"/>
    <xf numFmtId="0" fontId="3" fillId="3" borderId="11" xfId="0" applyFont="1" applyFill="1" applyBorder="1"/>
    <xf numFmtId="0" fontId="3" fillId="4" borderId="11" xfId="0" applyFont="1" applyFill="1" applyBorder="1"/>
    <xf numFmtId="0" fontId="3" fillId="5" borderId="11" xfId="0" applyFont="1" applyFill="1" applyBorder="1"/>
    <xf numFmtId="0" fontId="3" fillId="6" borderId="11" xfId="0" applyFont="1" applyFill="1" applyBorder="1"/>
    <xf numFmtId="0" fontId="3" fillId="8" borderId="11" xfId="0" applyFont="1" applyFill="1" applyBorder="1"/>
    <xf numFmtId="0" fontId="3" fillId="9" borderId="11" xfId="0" applyFont="1" applyFill="1" applyBorder="1"/>
    <xf numFmtId="0" fontId="3" fillId="10" borderId="12" xfId="0" applyFont="1" applyFill="1" applyBorder="1"/>
    <xf numFmtId="14" fontId="3" fillId="10" borderId="0" xfId="0" applyNumberFormat="1" applyFont="1" applyFill="1" applyBorder="1"/>
    <xf numFmtId="0" fontId="3" fillId="10" borderId="6" xfId="0" applyFont="1" applyFill="1" applyBorder="1"/>
    <xf numFmtId="0" fontId="3" fillId="10" borderId="9" xfId="0" applyFont="1" applyFill="1" applyBorder="1"/>
    <xf numFmtId="0" fontId="3" fillId="10" borderId="0" xfId="0" applyFont="1" applyFill="1"/>
    <xf numFmtId="0" fontId="3" fillId="0" borderId="12" xfId="0" applyFont="1" applyBorder="1"/>
    <xf numFmtId="0" fontId="3" fillId="0" borderId="6" xfId="0" applyFont="1" applyBorder="1"/>
    <xf numFmtId="0" fontId="2" fillId="0" borderId="1" xfId="0" applyFont="1" applyBorder="1"/>
    <xf numFmtId="0" fontId="3" fillId="0" borderId="1" xfId="0" applyFont="1" applyBorder="1"/>
    <xf numFmtId="0" fontId="3" fillId="0" borderId="0" xfId="0" applyFont="1" applyBorder="1"/>
    <xf numFmtId="14" fontId="3" fillId="0" borderId="0" xfId="0" applyNumberFormat="1" applyFont="1"/>
    <xf numFmtId="0" fontId="10" fillId="2" borderId="0" xfId="0" applyFont="1" applyFill="1" applyAlignment="1">
      <alignment vertical="center"/>
    </xf>
    <xf numFmtId="165" fontId="10" fillId="2" borderId="0" xfId="1" applyNumberFormat="1" applyFont="1" applyFill="1" applyAlignment="1">
      <alignment horizontal="center" vertical="center"/>
    </xf>
    <xf numFmtId="9" fontId="10" fillId="2" borderId="0" xfId="2" applyFont="1" applyFill="1" applyAlignment="1">
      <alignment horizontal="center" vertical="center"/>
    </xf>
    <xf numFmtId="165" fontId="9" fillId="2" borderId="0" xfId="1" applyNumberFormat="1" applyFont="1" applyFill="1" applyAlignment="1">
      <alignment horizontal="center" vertical="center"/>
    </xf>
    <xf numFmtId="165" fontId="10" fillId="2" borderId="0" xfId="1" applyNumberFormat="1" applyFont="1" applyFill="1" applyAlignment="1">
      <alignment vertical="center"/>
    </xf>
    <xf numFmtId="0" fontId="10" fillId="2" borderId="0" xfId="0" applyFont="1" applyFill="1" applyAlignment="1">
      <alignment horizontal="center" vertical="center"/>
    </xf>
    <xf numFmtId="165" fontId="11" fillId="2" borderId="0" xfId="1" applyNumberFormat="1" applyFont="1" applyFill="1" applyAlignment="1">
      <alignment horizontal="center" vertical="center"/>
    </xf>
    <xf numFmtId="9" fontId="12" fillId="2" borderId="5" xfId="2" applyFont="1" applyFill="1" applyBorder="1" applyAlignment="1">
      <alignment horizontal="center" vertical="center" wrapText="1"/>
    </xf>
    <xf numFmtId="0" fontId="10" fillId="0" borderId="0" xfId="0" applyFont="1"/>
    <xf numFmtId="0" fontId="10" fillId="0" borderId="7" xfId="0" applyFont="1" applyBorder="1"/>
    <xf numFmtId="165" fontId="10" fillId="0" borderId="7" xfId="1" applyNumberFormat="1" applyFont="1" applyBorder="1"/>
    <xf numFmtId="9" fontId="10" fillId="0" borderId="7" xfId="2" applyFont="1" applyBorder="1"/>
    <xf numFmtId="0" fontId="10" fillId="0" borderId="11" xfId="0" applyFont="1" applyBorder="1"/>
    <xf numFmtId="165" fontId="10" fillId="0" borderId="11" xfId="1" applyNumberFormat="1" applyFont="1" applyBorder="1"/>
    <xf numFmtId="9" fontId="10" fillId="0" borderId="11" xfId="2" applyFont="1" applyBorder="1"/>
    <xf numFmtId="0" fontId="10" fillId="0" borderId="8" xfId="0" applyFont="1" applyBorder="1" applyAlignment="1">
      <alignment vertical="center"/>
    </xf>
    <xf numFmtId="165" fontId="10" fillId="0" borderId="8" xfId="1" applyNumberFormat="1" applyFont="1" applyBorder="1" applyAlignment="1">
      <alignment vertical="center"/>
    </xf>
    <xf numFmtId="9" fontId="10" fillId="0" borderId="8" xfId="2" applyFont="1" applyBorder="1" applyAlignment="1">
      <alignment vertical="center"/>
    </xf>
    <xf numFmtId="0" fontId="10" fillId="0" borderId="11" xfId="0" applyFont="1" applyBorder="1" applyAlignment="1">
      <alignment vertical="center"/>
    </xf>
    <xf numFmtId="0" fontId="10" fillId="0" borderId="8" xfId="0" applyFont="1" applyBorder="1"/>
    <xf numFmtId="165" fontId="10" fillId="0" borderId="8" xfId="1" applyNumberFormat="1" applyFont="1" applyBorder="1"/>
    <xf numFmtId="9" fontId="10" fillId="0" borderId="8" xfId="2" applyFont="1" applyBorder="1"/>
    <xf numFmtId="0" fontId="14" fillId="0" borderId="0" xfId="0" applyFont="1"/>
    <xf numFmtId="0" fontId="14" fillId="0" borderId="8" xfId="0" applyFont="1" applyBorder="1"/>
    <xf numFmtId="0" fontId="10" fillId="0" borderId="0" xfId="0" applyFont="1" applyFill="1"/>
    <xf numFmtId="165" fontId="10" fillId="0" borderId="0" xfId="1" applyNumberFormat="1" applyFont="1" applyFill="1"/>
    <xf numFmtId="165" fontId="10" fillId="0" borderId="0" xfId="1" applyNumberFormat="1" applyFont="1"/>
    <xf numFmtId="9" fontId="10" fillId="0" borderId="0" xfId="2" applyFont="1"/>
    <xf numFmtId="0" fontId="9" fillId="2" borderId="0" xfId="0" applyFont="1" applyFill="1" applyAlignment="1">
      <alignment vertical="center"/>
    </xf>
    <xf numFmtId="0" fontId="3" fillId="0" borderId="8" xfId="0" applyFont="1" applyBorder="1" applyAlignment="1">
      <alignment wrapText="1"/>
    </xf>
    <xf numFmtId="0" fontId="3" fillId="0" borderId="10" xfId="0" applyFont="1" applyBorder="1" applyAlignment="1">
      <alignment wrapText="1"/>
    </xf>
    <xf numFmtId="0" fontId="3" fillId="0" borderId="11" xfId="0" applyFont="1" applyBorder="1" applyAlignment="1">
      <alignment wrapText="1"/>
    </xf>
    <xf numFmtId="0" fontId="3" fillId="10" borderId="0" xfId="0" applyFont="1" applyFill="1" applyBorder="1" applyAlignment="1">
      <alignment wrapText="1"/>
    </xf>
    <xf numFmtId="0" fontId="3" fillId="0" borderId="0" xfId="0" applyFont="1" applyAlignment="1">
      <alignment wrapText="1"/>
    </xf>
    <xf numFmtId="165" fontId="10" fillId="0" borderId="9" xfId="1" applyNumberFormat="1" applyFont="1" applyBorder="1"/>
    <xf numFmtId="0" fontId="10" fillId="0" borderId="1" xfId="0" applyFont="1" applyBorder="1"/>
    <xf numFmtId="165" fontId="10" fillId="0" borderId="1" xfId="1" applyNumberFormat="1" applyFont="1" applyBorder="1"/>
    <xf numFmtId="9" fontId="10" fillId="0" borderId="1" xfId="2" applyFont="1" applyBorder="1"/>
    <xf numFmtId="0" fontId="10" fillId="0" borderId="9" xfId="0" applyFont="1" applyBorder="1" applyAlignment="1">
      <alignment vertical="center"/>
    </xf>
    <xf numFmtId="165" fontId="10" fillId="0" borderId="7" xfId="1" applyNumberFormat="1" applyFont="1" applyBorder="1" applyAlignment="1"/>
    <xf numFmtId="165" fontId="10" fillId="0" borderId="11" xfId="1" applyNumberFormat="1" applyFont="1" applyBorder="1" applyAlignment="1"/>
    <xf numFmtId="0" fontId="10" fillId="0" borderId="11" xfId="0" applyFont="1" applyBorder="1" applyAlignment="1">
      <alignment wrapText="1"/>
    </xf>
    <xf numFmtId="0" fontId="10" fillId="0" borderId="1" xfId="0" applyFont="1" applyBorder="1" applyAlignment="1">
      <alignment vertical="center"/>
    </xf>
    <xf numFmtId="165" fontId="10" fillId="0" borderId="1" xfId="1" applyNumberFormat="1" applyFont="1" applyBorder="1" applyAlignment="1"/>
    <xf numFmtId="0" fontId="10" fillId="0" borderId="1" xfId="0" applyFont="1" applyBorder="1" applyAlignment="1">
      <alignment wrapText="1"/>
    </xf>
    <xf numFmtId="165" fontId="10" fillId="0" borderId="9" xfId="1" applyNumberFormat="1" applyFont="1" applyBorder="1" applyAlignment="1">
      <alignment vertical="center"/>
    </xf>
    <xf numFmtId="9" fontId="10" fillId="0" borderId="9" xfId="2" applyFont="1" applyBorder="1" applyAlignment="1">
      <alignment vertical="center"/>
    </xf>
    <xf numFmtId="165" fontId="10" fillId="0" borderId="11" xfId="1" applyNumberFormat="1" applyFont="1" applyBorder="1" applyAlignment="1">
      <alignment vertical="center"/>
    </xf>
    <xf numFmtId="9" fontId="10" fillId="0" borderId="11" xfId="2" applyFont="1" applyBorder="1" applyAlignment="1">
      <alignment vertical="center"/>
    </xf>
    <xf numFmtId="0" fontId="10" fillId="0" borderId="10" xfId="0" applyFont="1" applyBorder="1" applyAlignment="1">
      <alignment vertical="center"/>
    </xf>
    <xf numFmtId="165" fontId="10" fillId="0" borderId="10" xfId="1" applyNumberFormat="1" applyFont="1" applyBorder="1" applyAlignment="1">
      <alignment vertical="center"/>
    </xf>
    <xf numFmtId="9" fontId="10" fillId="0" borderId="10" xfId="2" applyFont="1" applyBorder="1" applyAlignment="1">
      <alignment vertical="center"/>
    </xf>
    <xf numFmtId="165" fontId="10" fillId="0" borderId="10" xfId="1" applyNumberFormat="1" applyFont="1" applyBorder="1"/>
    <xf numFmtId="165" fontId="10" fillId="0" borderId="1" xfId="1" applyNumberFormat="1" applyFont="1" applyBorder="1" applyAlignment="1">
      <alignment vertical="center"/>
    </xf>
    <xf numFmtId="9" fontId="10" fillId="0" borderId="1" xfId="2" applyFont="1" applyBorder="1" applyAlignment="1">
      <alignment vertical="center"/>
    </xf>
    <xf numFmtId="165" fontId="10" fillId="2" borderId="0" xfId="5" applyNumberFormat="1" applyFont="1" applyFill="1" applyAlignment="1">
      <alignment horizontal="center" vertical="center"/>
    </xf>
    <xf numFmtId="9" fontId="10" fillId="2" borderId="0" xfId="6" applyFont="1" applyFill="1" applyAlignment="1">
      <alignment horizontal="center" vertical="center"/>
    </xf>
    <xf numFmtId="165" fontId="9" fillId="2" borderId="0" xfId="5" applyNumberFormat="1" applyFont="1" applyFill="1" applyAlignment="1">
      <alignment horizontal="center" vertical="center"/>
    </xf>
    <xf numFmtId="165" fontId="10" fillId="2" borderId="0" xfId="5" applyNumberFormat="1" applyFont="1" applyFill="1" applyAlignment="1">
      <alignment vertical="center"/>
    </xf>
    <xf numFmtId="0" fontId="10" fillId="2" borderId="0" xfId="4" applyFont="1" applyFill="1" applyAlignment="1">
      <alignment horizontal="center" vertical="center"/>
    </xf>
    <xf numFmtId="165" fontId="11" fillId="2" borderId="0" xfId="5" applyNumberFormat="1" applyFont="1" applyFill="1" applyAlignment="1">
      <alignment horizontal="center" vertical="center"/>
    </xf>
    <xf numFmtId="0" fontId="15" fillId="0" borderId="0" xfId="4" applyFont="1" applyAlignment="1">
      <alignment vertical="center"/>
    </xf>
    <xf numFmtId="0" fontId="16" fillId="2" borderId="0" xfId="4" applyFont="1" applyFill="1" applyAlignment="1">
      <alignment vertical="center"/>
    </xf>
    <xf numFmtId="0" fontId="9" fillId="2" borderId="0" xfId="4" applyFont="1" applyFill="1" applyAlignment="1">
      <alignment vertical="center"/>
    </xf>
    <xf numFmtId="0" fontId="18" fillId="0" borderId="0" xfId="0" applyFont="1" applyAlignment="1">
      <alignment horizontal="center" vertical="center"/>
    </xf>
    <xf numFmtId="14" fontId="11" fillId="2" borderId="0" xfId="4" applyNumberFormat="1" applyFont="1" applyFill="1" applyAlignment="1">
      <alignment vertical="center"/>
    </xf>
    <xf numFmtId="165" fontId="11" fillId="2" borderId="0" xfId="1" applyNumberFormat="1" applyFont="1" applyFill="1" applyAlignment="1">
      <alignment vertical="center"/>
    </xf>
    <xf numFmtId="0" fontId="10" fillId="0" borderId="9" xfId="0" applyFont="1" applyBorder="1"/>
    <xf numFmtId="0" fontId="3" fillId="0" borderId="0" xfId="0" applyFont="1" applyAlignment="1">
      <alignment horizontal="center" vertical="center"/>
    </xf>
    <xf numFmtId="165" fontId="17" fillId="0" borderId="1" xfId="1" applyNumberFormat="1" applyFont="1" applyBorder="1" applyAlignment="1">
      <alignment horizontal="center" vertical="center"/>
    </xf>
    <xf numFmtId="0" fontId="11" fillId="2" borderId="0" xfId="4" applyFont="1" applyFill="1" applyAlignment="1">
      <alignment vertical="center" wrapText="1"/>
    </xf>
    <xf numFmtId="165" fontId="3" fillId="0" borderId="0" xfId="1" applyNumberFormat="1" applyFont="1" applyAlignment="1">
      <alignment vertical="center"/>
    </xf>
    <xf numFmtId="0" fontId="3" fillId="0" borderId="0" xfId="0" applyFont="1" applyAlignment="1">
      <alignment vertical="center"/>
    </xf>
    <xf numFmtId="14" fontId="3" fillId="0" borderId="7" xfId="0" applyNumberFormat="1" applyFont="1" applyBorder="1" applyAlignment="1">
      <alignment vertical="center"/>
    </xf>
    <xf numFmtId="0" fontId="3" fillId="0" borderId="7" xfId="0" applyFont="1" applyBorder="1" applyAlignment="1">
      <alignment vertical="center" wrapText="1"/>
    </xf>
    <xf numFmtId="165" fontId="3" fillId="0" borderId="7" xfId="1" applyNumberFormat="1" applyFont="1" applyBorder="1" applyAlignment="1">
      <alignment vertical="center"/>
    </xf>
    <xf numFmtId="0" fontId="3" fillId="0" borderId="7" xfId="0" applyFont="1" applyBorder="1" applyAlignment="1">
      <alignment vertical="center"/>
    </xf>
    <xf numFmtId="14" fontId="3" fillId="0" borderId="8" xfId="0" applyNumberFormat="1" applyFont="1" applyBorder="1" applyAlignment="1">
      <alignment vertical="center"/>
    </xf>
    <xf numFmtId="0" fontId="3" fillId="0" borderId="8" xfId="0" applyFont="1" applyBorder="1" applyAlignment="1">
      <alignment vertical="center" wrapText="1"/>
    </xf>
    <xf numFmtId="165" fontId="3" fillId="0" borderId="8" xfId="1" applyNumberFormat="1" applyFont="1" applyBorder="1" applyAlignment="1">
      <alignment vertical="center"/>
    </xf>
    <xf numFmtId="0" fontId="3" fillId="0" borderId="8" xfId="0" applyFont="1" applyBorder="1" applyAlignment="1">
      <alignment vertical="center"/>
    </xf>
    <xf numFmtId="14" fontId="3" fillId="0" borderId="10" xfId="0" applyNumberFormat="1" applyFont="1" applyBorder="1" applyAlignment="1">
      <alignment vertical="center"/>
    </xf>
    <xf numFmtId="0" fontId="3" fillId="0" borderId="10" xfId="0" applyFont="1" applyBorder="1" applyAlignment="1">
      <alignment vertical="center" wrapText="1"/>
    </xf>
    <xf numFmtId="165" fontId="3" fillId="0" borderId="10" xfId="1" applyNumberFormat="1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165" fontId="2" fillId="0" borderId="1" xfId="1" applyNumberFormat="1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0" xfId="0" applyFont="1" applyAlignment="1">
      <alignment vertical="center"/>
    </xf>
    <xf numFmtId="14" fontId="3" fillId="0" borderId="0" xfId="0" applyNumberFormat="1" applyFont="1" applyAlignment="1">
      <alignment vertical="center"/>
    </xf>
    <xf numFmtId="0" fontId="3" fillId="0" borderId="0" xfId="0" applyFont="1" applyAlignment="1">
      <alignment vertical="center" wrapText="1"/>
    </xf>
    <xf numFmtId="0" fontId="14" fillId="0" borderId="7" xfId="0" applyFont="1" applyBorder="1"/>
    <xf numFmtId="0" fontId="14" fillId="0" borderId="9" xfId="0" applyFont="1" applyBorder="1"/>
    <xf numFmtId="14" fontId="10" fillId="0" borderId="8" xfId="0" applyNumberFormat="1" applyFont="1" applyBorder="1"/>
    <xf numFmtId="0" fontId="10" fillId="0" borderId="8" xfId="0" applyFont="1" applyBorder="1" applyAlignment="1">
      <alignment wrapText="1"/>
    </xf>
    <xf numFmtId="0" fontId="10" fillId="3" borderId="8" xfId="0" applyFont="1" applyFill="1" applyBorder="1"/>
    <xf numFmtId="0" fontId="10" fillId="4" borderId="8" xfId="0" applyFont="1" applyFill="1" applyBorder="1"/>
    <xf numFmtId="0" fontId="10" fillId="5" borderId="8" xfId="0" applyFont="1" applyFill="1" applyBorder="1"/>
    <xf numFmtId="0" fontId="10" fillId="6" borderId="8" xfId="0" applyFont="1" applyFill="1" applyBorder="1"/>
    <xf numFmtId="0" fontId="10" fillId="7" borderId="8" xfId="0" applyFont="1" applyFill="1" applyBorder="1"/>
    <xf numFmtId="0" fontId="10" fillId="8" borderId="8" xfId="0" applyFont="1" applyFill="1" applyBorder="1"/>
    <xf numFmtId="0" fontId="10" fillId="9" borderId="8" xfId="0" applyFont="1" applyFill="1" applyBorder="1"/>
    <xf numFmtId="14" fontId="10" fillId="0" borderId="7" xfId="0" applyNumberFormat="1" applyFont="1" applyBorder="1"/>
    <xf numFmtId="0" fontId="10" fillId="0" borderId="7" xfId="0" applyFont="1" applyBorder="1" applyAlignment="1">
      <alignment wrapText="1"/>
    </xf>
    <xf numFmtId="0" fontId="10" fillId="3" borderId="7" xfId="0" applyFont="1" applyFill="1" applyBorder="1"/>
    <xf numFmtId="0" fontId="10" fillId="4" borderId="7" xfId="0" applyFont="1" applyFill="1" applyBorder="1"/>
    <xf numFmtId="0" fontId="10" fillId="5" borderId="7" xfId="0" applyFont="1" applyFill="1" applyBorder="1"/>
    <xf numFmtId="0" fontId="10" fillId="6" borderId="7" xfId="0" applyFont="1" applyFill="1" applyBorder="1"/>
    <xf numFmtId="0" fontId="10" fillId="7" borderId="7" xfId="0" applyFont="1" applyFill="1" applyBorder="1"/>
    <xf numFmtId="0" fontId="10" fillId="8" borderId="7" xfId="0" applyFont="1" applyFill="1" applyBorder="1"/>
    <xf numFmtId="0" fontId="10" fillId="9" borderId="7" xfId="0" applyFont="1" applyFill="1" applyBorder="1"/>
    <xf numFmtId="14" fontId="10" fillId="0" borderId="9" xfId="0" applyNumberFormat="1" applyFont="1" applyBorder="1"/>
    <xf numFmtId="0" fontId="10" fillId="0" borderId="9" xfId="0" applyFont="1" applyBorder="1" applyAlignment="1">
      <alignment wrapText="1"/>
    </xf>
    <xf numFmtId="0" fontId="10" fillId="3" borderId="9" xfId="0" applyFont="1" applyFill="1" applyBorder="1"/>
    <xf numFmtId="0" fontId="10" fillId="4" borderId="9" xfId="0" applyFont="1" applyFill="1" applyBorder="1"/>
    <xf numFmtId="0" fontId="10" fillId="5" borderId="9" xfId="0" applyFont="1" applyFill="1" applyBorder="1"/>
    <xf numFmtId="0" fontId="10" fillId="6" borderId="9" xfId="0" applyFont="1" applyFill="1" applyBorder="1"/>
    <xf numFmtId="0" fontId="10" fillId="7" borderId="9" xfId="0" applyFont="1" applyFill="1" applyBorder="1"/>
    <xf numFmtId="0" fontId="10" fillId="8" borderId="9" xfId="0" applyFont="1" applyFill="1" applyBorder="1"/>
    <xf numFmtId="0" fontId="10" fillId="9" borderId="9" xfId="0" applyFont="1" applyFill="1" applyBorder="1"/>
    <xf numFmtId="0" fontId="10" fillId="0" borderId="10" xfId="0" applyFont="1" applyBorder="1" applyAlignment="1">
      <alignment wrapText="1"/>
    </xf>
    <xf numFmtId="0" fontId="10" fillId="3" borderId="10" xfId="0" applyFont="1" applyFill="1" applyBorder="1"/>
    <xf numFmtId="0" fontId="10" fillId="0" borderId="10" xfId="0" applyFont="1" applyBorder="1"/>
    <xf numFmtId="0" fontId="10" fillId="4" borderId="10" xfId="0" applyFont="1" applyFill="1" applyBorder="1"/>
    <xf numFmtId="0" fontId="10" fillId="5" borderId="10" xfId="0" applyFont="1" applyFill="1" applyBorder="1"/>
    <xf numFmtId="0" fontId="10" fillId="6" borderId="10" xfId="0" applyFont="1" applyFill="1" applyBorder="1"/>
    <xf numFmtId="0" fontId="10" fillId="7" borderId="10" xfId="0" applyFont="1" applyFill="1" applyBorder="1"/>
    <xf numFmtId="0" fontId="10" fillId="8" borderId="10" xfId="0" applyFont="1" applyFill="1" applyBorder="1"/>
    <xf numFmtId="0" fontId="10" fillId="9" borderId="10" xfId="0" applyFont="1" applyFill="1" applyBorder="1"/>
    <xf numFmtId="14" fontId="10" fillId="0" borderId="10" xfId="0" applyNumberFormat="1" applyFont="1" applyBorder="1"/>
    <xf numFmtId="0" fontId="10" fillId="0" borderId="5" xfId="0" applyFont="1" applyBorder="1"/>
    <xf numFmtId="14" fontId="3" fillId="0" borderId="6" xfId="0" applyNumberFormat="1" applyFont="1" applyBorder="1" applyAlignment="1">
      <alignment vertical="center"/>
    </xf>
    <xf numFmtId="0" fontId="3" fillId="0" borderId="6" xfId="0" applyFont="1" applyBorder="1" applyAlignment="1">
      <alignment vertical="center" wrapText="1"/>
    </xf>
    <xf numFmtId="165" fontId="3" fillId="0" borderId="6" xfId="1" applyNumberFormat="1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14" fillId="10" borderId="9" xfId="0" applyFont="1" applyFill="1" applyBorder="1"/>
    <xf numFmtId="0" fontId="2" fillId="2" borderId="0" xfId="0" applyFont="1" applyFill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6" fillId="0" borderId="7" xfId="0" applyFont="1" applyBorder="1"/>
    <xf numFmtId="0" fontId="3" fillId="2" borderId="7" xfId="0" applyFont="1" applyFill="1" applyBorder="1"/>
    <xf numFmtId="14" fontId="3" fillId="2" borderId="10" xfId="0" applyNumberFormat="1" applyFont="1" applyFill="1" applyBorder="1"/>
    <xf numFmtId="0" fontId="3" fillId="2" borderId="10" xfId="0" applyFont="1" applyFill="1" applyBorder="1" applyAlignment="1">
      <alignment wrapText="1"/>
    </xf>
    <xf numFmtId="0" fontId="3" fillId="2" borderId="10" xfId="0" applyFont="1" applyFill="1" applyBorder="1"/>
    <xf numFmtId="0" fontId="3" fillId="2" borderId="8" xfId="0" applyFont="1" applyFill="1" applyBorder="1"/>
    <xf numFmtId="14" fontId="3" fillId="2" borderId="8" xfId="0" applyNumberFormat="1" applyFont="1" applyFill="1" applyBorder="1"/>
    <xf numFmtId="0" fontId="3" fillId="2" borderId="8" xfId="0" applyFont="1" applyFill="1" applyBorder="1" applyAlignment="1">
      <alignment wrapText="1"/>
    </xf>
    <xf numFmtId="0" fontId="10" fillId="2" borderId="7" xfId="0" applyFont="1" applyFill="1" applyBorder="1"/>
    <xf numFmtId="14" fontId="3" fillId="2" borderId="9" xfId="0" applyNumberFormat="1" applyFont="1" applyFill="1" applyBorder="1"/>
    <xf numFmtId="0" fontId="3" fillId="2" borderId="9" xfId="0" applyFont="1" applyFill="1" applyBorder="1" applyAlignment="1">
      <alignment wrapText="1"/>
    </xf>
    <xf numFmtId="0" fontId="3" fillId="2" borderId="9" xfId="0" applyFont="1" applyFill="1" applyBorder="1"/>
    <xf numFmtId="0" fontId="3" fillId="12" borderId="9" xfId="0" applyFont="1" applyFill="1" applyBorder="1"/>
    <xf numFmtId="0" fontId="3" fillId="12" borderId="8" xfId="0" applyFont="1" applyFill="1" applyBorder="1"/>
    <xf numFmtId="0" fontId="3" fillId="12" borderId="10" xfId="0" applyFont="1" applyFill="1" applyBorder="1"/>
    <xf numFmtId="0" fontId="5" fillId="12" borderId="1" xfId="0" applyFont="1" applyFill="1" applyBorder="1" applyAlignment="1">
      <alignment horizontal="center" vertical="center"/>
    </xf>
    <xf numFmtId="0" fontId="10" fillId="12" borderId="7" xfId="0" applyFont="1" applyFill="1" applyBorder="1"/>
    <xf numFmtId="0" fontId="3" fillId="12" borderId="11" xfId="0" applyFont="1" applyFill="1" applyBorder="1"/>
    <xf numFmtId="0" fontId="5" fillId="8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12" borderId="1" xfId="0" applyFont="1" applyFill="1" applyBorder="1" applyAlignment="1">
      <alignment horizontal="center" vertical="center"/>
    </xf>
    <xf numFmtId="0" fontId="19" fillId="11" borderId="1" xfId="0" applyFont="1" applyFill="1" applyBorder="1" applyAlignment="1">
      <alignment vertical="center"/>
    </xf>
    <xf numFmtId="167" fontId="19" fillId="11" borderId="1" xfId="0" applyNumberFormat="1" applyFont="1" applyFill="1" applyBorder="1"/>
    <xf numFmtId="0" fontId="19" fillId="11" borderId="1" xfId="0" applyFont="1" applyFill="1" applyBorder="1" applyAlignment="1">
      <alignment horizontal="center"/>
    </xf>
    <xf numFmtId="165" fontId="19" fillId="11" borderId="1" xfId="0" applyNumberFormat="1" applyFont="1" applyFill="1" applyBorder="1"/>
    <xf numFmtId="167" fontId="19" fillId="11" borderId="1" xfId="3" applyNumberFormat="1" applyFont="1" applyFill="1" applyBorder="1"/>
    <xf numFmtId="0" fontId="19" fillId="2" borderId="1" xfId="0" applyFont="1" applyFill="1" applyBorder="1" applyAlignment="1">
      <alignment vertical="center"/>
    </xf>
    <xf numFmtId="0" fontId="19" fillId="2" borderId="0" xfId="0" applyFont="1" applyFill="1" applyAlignment="1">
      <alignment vertical="center"/>
    </xf>
    <xf numFmtId="0" fontId="19" fillId="0" borderId="1" xfId="0" applyFont="1" applyBorder="1" applyAlignment="1">
      <alignment vertical="center"/>
    </xf>
    <xf numFmtId="167" fontId="19" fillId="2" borderId="1" xfId="0" applyNumberFormat="1" applyFont="1" applyFill="1" applyBorder="1"/>
    <xf numFmtId="0" fontId="19" fillId="2" borderId="1" xfId="0" applyFont="1" applyFill="1" applyBorder="1"/>
    <xf numFmtId="165" fontId="19" fillId="2" borderId="1" xfId="0" applyNumberFormat="1" applyFont="1" applyFill="1" applyBorder="1"/>
    <xf numFmtId="0" fontId="19" fillId="2" borderId="0" xfId="0" applyFont="1" applyFill="1" applyBorder="1" applyAlignment="1">
      <alignment horizontal="center" vertical="center"/>
    </xf>
    <xf numFmtId="167" fontId="19" fillId="2" borderId="1" xfId="0" applyNumberFormat="1" applyFont="1" applyFill="1" applyBorder="1" applyAlignment="1"/>
    <xf numFmtId="0" fontId="19" fillId="2" borderId="1" xfId="0" applyFont="1" applyFill="1" applyBorder="1" applyAlignment="1"/>
    <xf numFmtId="167" fontId="19" fillId="2" borderId="1" xfId="3" applyNumberFormat="1" applyFont="1" applyFill="1" applyBorder="1"/>
    <xf numFmtId="0" fontId="9" fillId="0" borderId="0" xfId="0" applyFont="1" applyAlignment="1"/>
    <xf numFmtId="0" fontId="11" fillId="0" borderId="0" xfId="0" applyFont="1" applyAlignment="1"/>
    <xf numFmtId="16" fontId="3" fillId="0" borderId="10" xfId="0" applyNumberFormat="1" applyFont="1" applyBorder="1" applyAlignment="1">
      <alignment wrapText="1"/>
    </xf>
    <xf numFmtId="0" fontId="2" fillId="2" borderId="0" xfId="0" applyFont="1" applyFill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12" borderId="1" xfId="0" applyFont="1" applyFill="1" applyBorder="1" applyAlignment="1">
      <alignment horizontal="center" vertical="center"/>
    </xf>
    <xf numFmtId="165" fontId="12" fillId="2" borderId="5" xfId="1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0" fontId="10" fillId="0" borderId="7" xfId="0" applyFont="1" applyBorder="1" applyAlignment="1">
      <alignment horizontal="left" vertical="center"/>
    </xf>
    <xf numFmtId="0" fontId="10" fillId="0" borderId="11" xfId="0" applyFont="1" applyBorder="1" applyAlignment="1">
      <alignment horizontal="left" vertical="center"/>
    </xf>
    <xf numFmtId="0" fontId="10" fillId="0" borderId="8" xfId="0" applyFont="1" applyBorder="1" applyAlignment="1">
      <alignment horizontal="left" vertical="center"/>
    </xf>
    <xf numFmtId="0" fontId="10" fillId="0" borderId="0" xfId="0" applyFont="1" applyAlignment="1">
      <alignment horizontal="left"/>
    </xf>
    <xf numFmtId="0" fontId="10" fillId="0" borderId="0" xfId="0" applyFont="1" applyFill="1" applyAlignment="1">
      <alignment horizontal="left"/>
    </xf>
    <xf numFmtId="0" fontId="10" fillId="0" borderId="0" xfId="0" applyFont="1" applyAlignment="1">
      <alignment horizontal="left" vertical="center"/>
    </xf>
    <xf numFmtId="0" fontId="13" fillId="2" borderId="0" xfId="0" applyFont="1" applyFill="1" applyAlignment="1">
      <alignment horizontal="center" vertical="center"/>
    </xf>
    <xf numFmtId="166" fontId="10" fillId="0" borderId="1" xfId="0" applyNumberFormat="1" applyFont="1" applyBorder="1" applyAlignment="1">
      <alignment horizontal="left" vertical="center"/>
    </xf>
    <xf numFmtId="166" fontId="10" fillId="0" borderId="8" xfId="0" applyNumberFormat="1" applyFont="1" applyBorder="1" applyAlignment="1">
      <alignment horizontal="left" vertical="center"/>
    </xf>
    <xf numFmtId="166" fontId="10" fillId="0" borderId="11" xfId="0" applyNumberFormat="1" applyFont="1" applyBorder="1" applyAlignment="1">
      <alignment horizontal="left" vertical="center"/>
    </xf>
    <xf numFmtId="166" fontId="10" fillId="0" borderId="0" xfId="0" applyNumberFormat="1" applyFont="1" applyAlignment="1">
      <alignment horizontal="left" vertical="center"/>
    </xf>
    <xf numFmtId="166" fontId="10" fillId="0" borderId="9" xfId="0" applyNumberFormat="1" applyFont="1" applyBorder="1" applyAlignment="1">
      <alignment horizontal="left" vertical="center"/>
    </xf>
    <xf numFmtId="0" fontId="10" fillId="0" borderId="9" xfId="0" applyFont="1" applyBorder="1" applyAlignment="1">
      <alignment horizontal="left" vertical="center"/>
    </xf>
    <xf numFmtId="9" fontId="10" fillId="0" borderId="9" xfId="2" applyFont="1" applyBorder="1"/>
    <xf numFmtId="14" fontId="14" fillId="10" borderId="10" xfId="0" applyNumberFormat="1" applyFont="1" applyFill="1" applyBorder="1"/>
    <xf numFmtId="0" fontId="14" fillId="10" borderId="10" xfId="0" applyFont="1" applyFill="1" applyBorder="1" applyAlignment="1">
      <alignment wrapText="1"/>
    </xf>
    <xf numFmtId="0" fontId="14" fillId="10" borderId="10" xfId="0" applyFont="1" applyFill="1" applyBorder="1"/>
    <xf numFmtId="0" fontId="14" fillId="10" borderId="7" xfId="0" applyFont="1" applyFill="1" applyBorder="1"/>
    <xf numFmtId="0" fontId="2" fillId="2" borderId="0" xfId="0" applyFont="1" applyFill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12" borderId="1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4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14" fontId="5" fillId="2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6" borderId="1" xfId="0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0" fontId="6" fillId="8" borderId="1" xfId="0" applyFont="1" applyFill="1" applyBorder="1" applyAlignment="1">
      <alignment horizontal="center"/>
    </xf>
    <xf numFmtId="0" fontId="6" fillId="9" borderId="1" xfId="0" applyFont="1" applyFill="1" applyBorder="1" applyAlignment="1">
      <alignment horizontal="center"/>
    </xf>
    <xf numFmtId="0" fontId="2" fillId="0" borderId="2" xfId="0" applyFont="1" applyBorder="1" applyAlignment="1">
      <alignment horizontal="right" vertical="center"/>
    </xf>
    <xf numFmtId="0" fontId="2" fillId="0" borderId="3" xfId="0" applyFont="1" applyBorder="1" applyAlignment="1">
      <alignment horizontal="right" vertical="center"/>
    </xf>
    <xf numFmtId="0" fontId="2" fillId="0" borderId="4" xfId="0" applyFont="1" applyBorder="1" applyAlignment="1">
      <alignment horizontal="right" vertical="center"/>
    </xf>
    <xf numFmtId="0" fontId="6" fillId="5" borderId="1" xfId="0" applyFont="1" applyFill="1" applyBorder="1" applyAlignment="1">
      <alignment horizontal="center"/>
    </xf>
    <xf numFmtId="14" fontId="2" fillId="0" borderId="13" xfId="0" applyNumberFormat="1" applyFont="1" applyBorder="1" applyAlignment="1">
      <alignment horizontal="center"/>
    </xf>
    <xf numFmtId="14" fontId="2" fillId="0" borderId="14" xfId="0" applyNumberFormat="1" applyFont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/>
    </xf>
    <xf numFmtId="0" fontId="5" fillId="12" borderId="1" xfId="0" applyFont="1" applyFill="1" applyBorder="1" applyAlignment="1">
      <alignment horizontal="center" vertical="center"/>
    </xf>
    <xf numFmtId="0" fontId="6" fillId="10" borderId="1" xfId="0" applyFont="1" applyFill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3" fillId="0" borderId="16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6" fillId="2" borderId="4" xfId="0" applyFont="1" applyFill="1" applyBorder="1" applyAlignment="1">
      <alignment horizontal="center"/>
    </xf>
    <xf numFmtId="0" fontId="9" fillId="2" borderId="0" xfId="0" applyFont="1" applyFill="1" applyAlignment="1">
      <alignment horizontal="center" vertical="center"/>
    </xf>
    <xf numFmtId="9" fontId="9" fillId="2" borderId="0" xfId="2" applyFont="1" applyFill="1" applyAlignment="1">
      <alignment horizontal="center" vertical="center"/>
    </xf>
    <xf numFmtId="166" fontId="12" fillId="2" borderId="5" xfId="0" applyNumberFormat="1" applyFont="1" applyFill="1" applyBorder="1" applyAlignment="1">
      <alignment horizontal="left" vertical="center" wrapText="1"/>
    </xf>
    <xf numFmtId="166" fontId="12" fillId="2" borderId="6" xfId="0" applyNumberFormat="1" applyFont="1" applyFill="1" applyBorder="1" applyAlignment="1">
      <alignment horizontal="left" vertical="center" wrapText="1"/>
    </xf>
    <xf numFmtId="0" fontId="12" fillId="2" borderId="1" xfId="0" applyFont="1" applyFill="1" applyBorder="1" applyAlignment="1">
      <alignment horizontal="center" vertical="center"/>
    </xf>
    <xf numFmtId="0" fontId="12" fillId="2" borderId="5" xfId="0" applyFont="1" applyFill="1" applyBorder="1" applyAlignment="1">
      <alignment horizontal="center" vertical="center" wrapText="1"/>
    </xf>
    <xf numFmtId="0" fontId="12" fillId="2" borderId="6" xfId="0" applyFont="1" applyFill="1" applyBorder="1" applyAlignment="1">
      <alignment horizontal="center" vertical="center" wrapText="1"/>
    </xf>
    <xf numFmtId="165" fontId="12" fillId="2" borderId="5" xfId="1" applyNumberFormat="1" applyFont="1" applyFill="1" applyBorder="1" applyAlignment="1">
      <alignment horizontal="center" vertical="center" wrapText="1"/>
    </xf>
    <xf numFmtId="165" fontId="12" fillId="2" borderId="6" xfId="1" applyNumberFormat="1" applyFont="1" applyFill="1" applyBorder="1" applyAlignment="1">
      <alignment horizontal="center" vertical="center" wrapText="1"/>
    </xf>
    <xf numFmtId="165" fontId="12" fillId="2" borderId="1" xfId="1" applyNumberFormat="1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/>
    </xf>
    <xf numFmtId="9" fontId="12" fillId="2" borderId="1" xfId="2" applyFont="1" applyFill="1" applyBorder="1" applyAlignment="1">
      <alignment horizontal="center" vertical="center" wrapText="1"/>
    </xf>
    <xf numFmtId="0" fontId="19" fillId="0" borderId="2" xfId="0" applyFont="1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0" fontId="19" fillId="11" borderId="2" xfId="0" applyFont="1" applyFill="1" applyBorder="1" applyAlignment="1">
      <alignment horizontal="center" vertical="center"/>
    </xf>
    <xf numFmtId="0" fontId="19" fillId="11" borderId="3" xfId="0" applyFont="1" applyFill="1" applyBorder="1" applyAlignment="1">
      <alignment horizontal="center" vertical="center"/>
    </xf>
    <xf numFmtId="0" fontId="10" fillId="0" borderId="8" xfId="0" applyFont="1" applyBorder="1" applyAlignment="1">
      <alignment horizontal="center" wrapText="1"/>
    </xf>
    <xf numFmtId="0" fontId="19" fillId="2" borderId="0" xfId="0" applyFont="1" applyFill="1" applyBorder="1" applyAlignment="1">
      <alignment horizontal="center" vertical="center"/>
    </xf>
    <xf numFmtId="0" fontId="10" fillId="0" borderId="5" xfId="0" applyFont="1" applyBorder="1" applyAlignment="1">
      <alignment horizontal="center" wrapText="1"/>
    </xf>
    <xf numFmtId="0" fontId="10" fillId="0" borderId="6" xfId="0" applyFont="1" applyBorder="1" applyAlignment="1">
      <alignment horizontal="center" wrapText="1"/>
    </xf>
    <xf numFmtId="0" fontId="10" fillId="0" borderId="15" xfId="0" applyFont="1" applyBorder="1" applyAlignment="1">
      <alignment horizontal="center" wrapText="1"/>
    </xf>
    <xf numFmtId="166" fontId="10" fillId="0" borderId="5" xfId="0" applyNumberFormat="1" applyFont="1" applyBorder="1" applyAlignment="1">
      <alignment horizontal="left" vertical="center"/>
    </xf>
    <xf numFmtId="166" fontId="10" fillId="0" borderId="15" xfId="0" applyNumberFormat="1" applyFont="1" applyBorder="1" applyAlignment="1">
      <alignment horizontal="left" vertical="center"/>
    </xf>
    <xf numFmtId="0" fontId="19" fillId="0" borderId="4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10" fillId="0" borderId="15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left"/>
    </xf>
    <xf numFmtId="0" fontId="10" fillId="0" borderId="15" xfId="0" applyFont="1" applyBorder="1" applyAlignment="1">
      <alignment horizontal="left"/>
    </xf>
    <xf numFmtId="0" fontId="10" fillId="0" borderId="5" xfId="0" applyFont="1" applyBorder="1" applyAlignment="1">
      <alignment horizontal="left" vertical="center"/>
    </xf>
    <xf numFmtId="0" fontId="10" fillId="0" borderId="6" xfId="0" applyFont="1" applyBorder="1" applyAlignment="1">
      <alignment horizontal="left" vertical="center"/>
    </xf>
    <xf numFmtId="0" fontId="10" fillId="0" borderId="15" xfId="0" applyFont="1" applyBorder="1" applyAlignment="1">
      <alignment horizontal="left" vertical="center"/>
    </xf>
    <xf numFmtId="165" fontId="10" fillId="0" borderId="5" xfId="1" applyNumberFormat="1" applyFont="1" applyBorder="1" applyAlignment="1">
      <alignment vertical="center"/>
    </xf>
    <xf numFmtId="165" fontId="10" fillId="0" borderId="6" xfId="1" applyNumberFormat="1" applyFont="1" applyBorder="1" applyAlignment="1">
      <alignment vertical="center"/>
    </xf>
    <xf numFmtId="165" fontId="10" fillId="0" borderId="15" xfId="1" applyNumberFormat="1" applyFont="1" applyBorder="1" applyAlignment="1">
      <alignment vertical="center"/>
    </xf>
    <xf numFmtId="166" fontId="10" fillId="0" borderId="6" xfId="0" applyNumberFormat="1" applyFont="1" applyBorder="1" applyAlignment="1">
      <alignment horizontal="left" vertical="center"/>
    </xf>
    <xf numFmtId="14" fontId="2" fillId="0" borderId="1" xfId="0" applyNumberFormat="1" applyFont="1" applyBorder="1" applyAlignment="1">
      <alignment horizontal="center" vertical="center"/>
    </xf>
    <xf numFmtId="0" fontId="9" fillId="2" borderId="0" xfId="4" applyFont="1" applyFill="1" applyAlignment="1">
      <alignment horizontal="left" vertical="center"/>
    </xf>
    <xf numFmtId="0" fontId="16" fillId="2" borderId="0" xfId="4" applyFont="1" applyFill="1" applyAlignment="1">
      <alignment horizontal="center" vertical="center"/>
    </xf>
    <xf numFmtId="0" fontId="12" fillId="2" borderId="0" xfId="4" applyFont="1" applyFill="1" applyAlignment="1">
      <alignment horizontal="center" vertical="center"/>
    </xf>
    <xf numFmtId="14" fontId="17" fillId="0" borderId="1" xfId="0" applyNumberFormat="1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 wrapText="1"/>
    </xf>
    <xf numFmtId="165" fontId="17" fillId="0" borderId="2" xfId="1" applyNumberFormat="1" applyFont="1" applyBorder="1" applyAlignment="1">
      <alignment horizontal="center" vertical="center"/>
    </xf>
    <xf numFmtId="165" fontId="17" fillId="0" borderId="4" xfId="1" applyNumberFormat="1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</cellXfs>
  <cellStyles count="7">
    <cellStyle name="Comma" xfId="1" builtinId="3"/>
    <cellStyle name="Comma 2" xfId="3"/>
    <cellStyle name="Comma 3" xfId="5"/>
    <cellStyle name="Normal" xfId="0" builtinId="0"/>
    <cellStyle name="Normal 3" xfId="4"/>
    <cellStyle name="Percent" xfId="2" builtinId="5"/>
    <cellStyle name="Percent 2" xfId="6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46"/>
  <sheetViews>
    <sheetView zoomScale="90" zoomScaleNormal="90" workbookViewId="0">
      <pane ySplit="8" topLeftCell="A9" activePane="bottomLeft" state="frozen"/>
      <selection pane="bottomLeft" activeCell="V53" sqref="V53"/>
    </sheetView>
  </sheetViews>
  <sheetFormatPr defaultColWidth="9.140625" defaultRowHeight="15" x14ac:dyDescent="0.25"/>
  <cols>
    <col min="1" max="1" width="3.5703125" style="6" customWidth="1"/>
    <col min="2" max="2" width="10.7109375" style="62" customWidth="1"/>
    <col min="3" max="3" width="19.7109375" style="96" bestFit="1" customWidth="1"/>
    <col min="4" max="31" width="3.28515625" style="6" customWidth="1"/>
    <col min="32" max="32" width="5.42578125" style="6" customWidth="1"/>
    <col min="33" max="33" width="4.42578125" style="6" bestFit="1" customWidth="1"/>
    <col min="34" max="34" width="9.7109375" style="6" customWidth="1"/>
    <col min="35" max="16384" width="9.140625" style="6"/>
  </cols>
  <sheetData>
    <row r="1" spans="1:34" x14ac:dyDescent="0.25">
      <c r="A1" s="329" t="s">
        <v>0</v>
      </c>
      <c r="B1" s="329"/>
      <c r="C1" s="329"/>
      <c r="D1" s="329"/>
      <c r="E1" s="329"/>
      <c r="F1" s="329"/>
      <c r="G1" s="1"/>
      <c r="H1" s="1"/>
      <c r="I1" s="1"/>
      <c r="J1" s="2"/>
      <c r="K1" s="2"/>
      <c r="L1" s="3"/>
      <c r="M1" s="3"/>
      <c r="N1" s="3"/>
      <c r="O1" s="4"/>
      <c r="P1" s="4"/>
      <c r="Q1" s="4"/>
      <c r="R1" s="4"/>
      <c r="S1" s="4"/>
      <c r="T1" s="5"/>
      <c r="U1" s="4"/>
      <c r="V1" s="4"/>
      <c r="W1" s="4"/>
      <c r="X1" s="1"/>
      <c r="Y1" s="3"/>
      <c r="Z1" s="4" t="s">
        <v>1</v>
      </c>
      <c r="AA1" s="3"/>
      <c r="AB1" s="5"/>
      <c r="AC1" s="4"/>
      <c r="AD1" s="4"/>
      <c r="AE1" s="3"/>
      <c r="AF1" s="3"/>
      <c r="AG1" s="3"/>
      <c r="AH1" s="3"/>
    </row>
    <row r="2" spans="1:34" x14ac:dyDescent="0.25">
      <c r="A2" s="305" t="s">
        <v>2</v>
      </c>
      <c r="B2" s="305"/>
      <c r="C2" s="305"/>
      <c r="D2" s="7"/>
      <c r="E2" s="7"/>
      <c r="F2" s="7"/>
      <c r="G2" s="7"/>
      <c r="H2" s="7"/>
      <c r="I2" s="7"/>
      <c r="J2" s="8"/>
      <c r="K2" s="8"/>
      <c r="L2" s="3"/>
      <c r="M2" s="3"/>
      <c r="N2" s="3"/>
      <c r="O2" s="9"/>
      <c r="P2" s="9"/>
      <c r="Q2" s="9"/>
      <c r="R2" s="9"/>
      <c r="S2" s="9"/>
      <c r="T2" s="10"/>
      <c r="U2" s="9"/>
      <c r="V2" s="9"/>
      <c r="W2" s="9"/>
      <c r="X2" s="7"/>
      <c r="Y2" s="3"/>
      <c r="Z2" s="9" t="s">
        <v>3</v>
      </c>
      <c r="AA2" s="3"/>
      <c r="AB2" s="10"/>
      <c r="AC2" s="9"/>
      <c r="AD2" s="9"/>
      <c r="AE2" s="3"/>
      <c r="AF2" s="3"/>
      <c r="AG2" s="3"/>
      <c r="AH2" s="3"/>
    </row>
    <row r="3" spans="1:34" x14ac:dyDescent="0.25">
      <c r="A3" s="306" t="s">
        <v>58</v>
      </c>
      <c r="B3" s="306"/>
      <c r="C3" s="306"/>
      <c r="D3" s="306"/>
      <c r="E3" s="306"/>
      <c r="F3" s="306"/>
      <c r="G3" s="306"/>
      <c r="H3" s="306"/>
      <c r="I3" s="306"/>
      <c r="J3" s="306"/>
      <c r="K3" s="306"/>
      <c r="L3" s="306"/>
      <c r="M3" s="306"/>
      <c r="N3" s="306"/>
      <c r="O3" s="306"/>
      <c r="P3" s="306"/>
      <c r="Q3" s="306"/>
      <c r="R3" s="306"/>
      <c r="S3" s="306"/>
      <c r="T3" s="306"/>
      <c r="U3" s="306"/>
      <c r="V3" s="306"/>
      <c r="W3" s="306"/>
      <c r="X3" s="306"/>
      <c r="Y3" s="306"/>
      <c r="Z3" s="306"/>
      <c r="AA3" s="306"/>
      <c r="AB3" s="306"/>
      <c r="AC3" s="306"/>
      <c r="AD3" s="306"/>
      <c r="AE3" s="306"/>
      <c r="AF3" s="306"/>
      <c r="AG3" s="306"/>
      <c r="AH3" s="306"/>
    </row>
    <row r="4" spans="1:34" x14ac:dyDescent="0.25">
      <c r="A4" s="306" t="s">
        <v>144</v>
      </c>
      <c r="B4" s="306"/>
      <c r="C4" s="306"/>
      <c r="D4" s="306"/>
      <c r="E4" s="306"/>
      <c r="F4" s="306"/>
      <c r="G4" s="306"/>
      <c r="H4" s="306"/>
      <c r="I4" s="306"/>
      <c r="J4" s="306"/>
      <c r="K4" s="306"/>
      <c r="L4" s="306"/>
      <c r="M4" s="306"/>
      <c r="N4" s="306"/>
      <c r="O4" s="306"/>
      <c r="P4" s="306"/>
      <c r="Q4" s="306"/>
      <c r="R4" s="306"/>
      <c r="S4" s="306"/>
      <c r="T4" s="306"/>
      <c r="U4" s="306"/>
      <c r="V4" s="306"/>
      <c r="W4" s="306"/>
      <c r="X4" s="306"/>
      <c r="Y4" s="306"/>
      <c r="Z4" s="306"/>
      <c r="AA4" s="306"/>
      <c r="AB4" s="306"/>
      <c r="AC4" s="306"/>
      <c r="AD4" s="306"/>
      <c r="AE4" s="306"/>
      <c r="AF4" s="306"/>
      <c r="AG4" s="306"/>
      <c r="AH4" s="306"/>
    </row>
    <row r="5" spans="1:34" x14ac:dyDescent="0.25">
      <c r="A5" s="306"/>
      <c r="B5" s="306"/>
      <c r="C5" s="306"/>
      <c r="D5" s="306"/>
      <c r="E5" s="306"/>
      <c r="F5" s="306"/>
      <c r="G5" s="306"/>
      <c r="H5" s="306"/>
      <c r="I5" s="306"/>
      <c r="J5" s="306"/>
      <c r="K5" s="306"/>
      <c r="L5" s="306"/>
      <c r="M5" s="306"/>
      <c r="N5" s="306"/>
      <c r="O5" s="306"/>
      <c r="P5" s="306"/>
      <c r="Q5" s="306"/>
      <c r="R5" s="306"/>
      <c r="S5" s="306"/>
      <c r="T5" s="306"/>
      <c r="U5" s="306"/>
      <c r="V5" s="306"/>
      <c r="W5" s="306"/>
      <c r="X5" s="306"/>
      <c r="Y5" s="306"/>
      <c r="Z5" s="306"/>
      <c r="AA5" s="306"/>
      <c r="AB5" s="306"/>
      <c r="AC5" s="306"/>
      <c r="AD5" s="306"/>
      <c r="AE5" s="306"/>
      <c r="AF5" s="11"/>
      <c r="AG5" s="11"/>
      <c r="AH5" s="11"/>
    </row>
    <row r="6" spans="1:34" x14ac:dyDescent="0.25">
      <c r="A6" s="307" t="s">
        <v>4</v>
      </c>
      <c r="B6" s="308" t="s">
        <v>5</v>
      </c>
      <c r="C6" s="309" t="s">
        <v>6</v>
      </c>
      <c r="D6" s="310" t="s">
        <v>7</v>
      </c>
      <c r="E6" s="311"/>
      <c r="F6" s="311"/>
      <c r="G6" s="311"/>
      <c r="H6" s="311"/>
      <c r="I6" s="311"/>
      <c r="J6" s="311"/>
      <c r="K6" s="311"/>
      <c r="L6" s="311"/>
      <c r="M6" s="311"/>
      <c r="N6" s="311"/>
      <c r="O6" s="311"/>
      <c r="P6" s="311"/>
      <c r="Q6" s="311"/>
      <c r="R6" s="311"/>
      <c r="S6" s="311"/>
      <c r="T6" s="311"/>
      <c r="U6" s="311"/>
      <c r="V6" s="311"/>
      <c r="W6" s="311"/>
      <c r="X6" s="311"/>
      <c r="Y6" s="311"/>
      <c r="Z6" s="311"/>
      <c r="AA6" s="311"/>
      <c r="AB6" s="311"/>
      <c r="AC6" s="311"/>
      <c r="AD6" s="311"/>
      <c r="AE6" s="311"/>
      <c r="AF6" s="311"/>
      <c r="AG6" s="312"/>
      <c r="AH6" s="307" t="s">
        <v>8</v>
      </c>
    </row>
    <row r="7" spans="1:34" x14ac:dyDescent="0.25">
      <c r="A7" s="307"/>
      <c r="B7" s="308"/>
      <c r="C7" s="309"/>
      <c r="D7" s="313" t="s">
        <v>9</v>
      </c>
      <c r="E7" s="313"/>
      <c r="F7" s="307" t="s">
        <v>10</v>
      </c>
      <c r="G7" s="307"/>
      <c r="H7" s="314" t="s">
        <v>11</v>
      </c>
      <c r="I7" s="314"/>
      <c r="J7" s="307" t="s">
        <v>12</v>
      </c>
      <c r="K7" s="307"/>
      <c r="L7" s="328" t="s">
        <v>13</v>
      </c>
      <c r="M7" s="328"/>
      <c r="N7" s="307" t="s">
        <v>14</v>
      </c>
      <c r="O7" s="307"/>
      <c r="P7" s="331" t="s">
        <v>15</v>
      </c>
      <c r="Q7" s="331"/>
      <c r="R7" s="307" t="s">
        <v>16</v>
      </c>
      <c r="S7" s="307"/>
      <c r="T7" s="332" t="s">
        <v>17</v>
      </c>
      <c r="U7" s="332"/>
      <c r="V7" s="307" t="s">
        <v>18</v>
      </c>
      <c r="W7" s="307"/>
      <c r="X7" s="302" t="s">
        <v>19</v>
      </c>
      <c r="Y7" s="302"/>
      <c r="Z7" s="307" t="s">
        <v>20</v>
      </c>
      <c r="AA7" s="307"/>
      <c r="AB7" s="330" t="s">
        <v>21</v>
      </c>
      <c r="AC7" s="330"/>
      <c r="AD7" s="307" t="s">
        <v>22</v>
      </c>
      <c r="AE7" s="307"/>
      <c r="AF7" s="300" t="s">
        <v>24</v>
      </c>
      <c r="AG7" s="300" t="s">
        <v>23</v>
      </c>
      <c r="AH7" s="307"/>
    </row>
    <row r="8" spans="1:34" x14ac:dyDescent="0.25">
      <c r="A8" s="307"/>
      <c r="B8" s="308"/>
      <c r="C8" s="309"/>
      <c r="D8" s="12" t="s">
        <v>23</v>
      </c>
      <c r="E8" s="12" t="s">
        <v>24</v>
      </c>
      <c r="F8" s="13" t="s">
        <v>23</v>
      </c>
      <c r="G8" s="13" t="s">
        <v>24</v>
      </c>
      <c r="H8" s="14" t="s">
        <v>23</v>
      </c>
      <c r="I8" s="14" t="s">
        <v>24</v>
      </c>
      <c r="J8" s="13" t="s">
        <v>23</v>
      </c>
      <c r="K8" s="13" t="s">
        <v>24</v>
      </c>
      <c r="L8" s="15" t="s">
        <v>23</v>
      </c>
      <c r="M8" s="15" t="s">
        <v>24</v>
      </c>
      <c r="N8" s="13" t="s">
        <v>23</v>
      </c>
      <c r="O8" s="13" t="s">
        <v>24</v>
      </c>
      <c r="P8" s="16" t="s">
        <v>23</v>
      </c>
      <c r="Q8" s="16" t="s">
        <v>24</v>
      </c>
      <c r="R8" s="13" t="s">
        <v>23</v>
      </c>
      <c r="S8" s="13" t="s">
        <v>24</v>
      </c>
      <c r="T8" s="17" t="s">
        <v>23</v>
      </c>
      <c r="U8" s="17" t="s">
        <v>24</v>
      </c>
      <c r="V8" s="13" t="s">
        <v>23</v>
      </c>
      <c r="W8" s="13" t="s">
        <v>24</v>
      </c>
      <c r="X8" s="18" t="s">
        <v>23</v>
      </c>
      <c r="Y8" s="18" t="s">
        <v>24</v>
      </c>
      <c r="Z8" s="13" t="s">
        <v>23</v>
      </c>
      <c r="AA8" s="13" t="s">
        <v>24</v>
      </c>
      <c r="AB8" s="19" t="s">
        <v>23</v>
      </c>
      <c r="AC8" s="19" t="s">
        <v>24</v>
      </c>
      <c r="AD8" s="13" t="s">
        <v>23</v>
      </c>
      <c r="AE8" s="13" t="s">
        <v>24</v>
      </c>
      <c r="AF8" s="301"/>
      <c r="AG8" s="301"/>
      <c r="AH8" s="307"/>
    </row>
    <row r="9" spans="1:34" s="85" customFormat="1" x14ac:dyDescent="0.25">
      <c r="A9" s="72">
        <v>1</v>
      </c>
      <c r="B9" s="164">
        <v>43956</v>
      </c>
      <c r="C9" s="165" t="s">
        <v>27</v>
      </c>
      <c r="D9" s="166">
        <v>24</v>
      </c>
      <c r="E9" s="166"/>
      <c r="F9" s="72">
        <v>47</v>
      </c>
      <c r="G9" s="72"/>
      <c r="H9" s="167"/>
      <c r="I9" s="167"/>
      <c r="J9" s="72">
        <v>59</v>
      </c>
      <c r="K9" s="72"/>
      <c r="L9" s="168"/>
      <c r="M9" s="168"/>
      <c r="N9" s="72">
        <v>47</v>
      </c>
      <c r="O9" s="72"/>
      <c r="P9" s="169"/>
      <c r="Q9" s="169"/>
      <c r="R9" s="72">
        <v>59</v>
      </c>
      <c r="S9" s="72"/>
      <c r="T9" s="170"/>
      <c r="U9" s="170"/>
      <c r="V9" s="72">
        <v>11</v>
      </c>
      <c r="W9" s="72"/>
      <c r="X9" s="171">
        <v>35</v>
      </c>
      <c r="Y9" s="171"/>
      <c r="Z9" s="72">
        <v>35</v>
      </c>
      <c r="AA9" s="72"/>
      <c r="AB9" s="172">
        <v>47</v>
      </c>
      <c r="AC9" s="172"/>
      <c r="AD9" s="72"/>
      <c r="AE9" s="72"/>
      <c r="AF9" s="82">
        <f>E9+G9+I9+K9+M9+O9+Q9+S9+U9+W9+Y9+AA9+AC9+AE9</f>
        <v>0</v>
      </c>
      <c r="AG9" s="82">
        <f>D9+F9+H9+J9+L9+N9+P9+R9+T9+V9+X9+Z9+AB9+AD9</f>
        <v>364</v>
      </c>
      <c r="AH9" s="153"/>
    </row>
    <row r="10" spans="1:34" s="85" customFormat="1" x14ac:dyDescent="0.25">
      <c r="A10" s="130">
        <v>2</v>
      </c>
      <c r="B10" s="173">
        <v>43957</v>
      </c>
      <c r="C10" s="174" t="s">
        <v>28</v>
      </c>
      <c r="D10" s="175"/>
      <c r="E10" s="175"/>
      <c r="F10" s="130">
        <v>36</v>
      </c>
      <c r="G10" s="130"/>
      <c r="H10" s="176"/>
      <c r="I10" s="176"/>
      <c r="J10" s="130">
        <v>36</v>
      </c>
      <c r="K10" s="130"/>
      <c r="L10" s="177"/>
      <c r="M10" s="177"/>
      <c r="N10" s="130">
        <v>36</v>
      </c>
      <c r="O10" s="130"/>
      <c r="P10" s="178"/>
      <c r="Q10" s="178"/>
      <c r="R10" s="130">
        <v>72</v>
      </c>
      <c r="S10" s="130"/>
      <c r="T10" s="179"/>
      <c r="U10" s="179"/>
      <c r="V10" s="130"/>
      <c r="W10" s="130"/>
      <c r="X10" s="180">
        <v>48</v>
      </c>
      <c r="Y10" s="180"/>
      <c r="Z10" s="130">
        <v>48</v>
      </c>
      <c r="AA10" s="130"/>
      <c r="AB10" s="181">
        <v>24</v>
      </c>
      <c r="AC10" s="181"/>
      <c r="AD10" s="130"/>
      <c r="AE10" s="130"/>
      <c r="AF10" s="82">
        <f t="shared" ref="AF10:AF42" si="0">E10+G10+I10+K10+M10+O10+Q10+S10+U10+W10+Y10+AA10+AC10+AE10</f>
        <v>0</v>
      </c>
      <c r="AG10" s="82">
        <f t="shared" ref="AG10:AG44" si="1">D10+F10+H10+J10+L10+N10+P10+R10+T10+V10+X10+Z10+AB10+AD10</f>
        <v>300</v>
      </c>
      <c r="AH10" s="154"/>
    </row>
    <row r="11" spans="1:34" s="85" customFormat="1" x14ac:dyDescent="0.25">
      <c r="A11" s="72">
        <v>3</v>
      </c>
      <c r="B11" s="155">
        <v>43957</v>
      </c>
      <c r="C11" s="156" t="s">
        <v>29</v>
      </c>
      <c r="D11" s="157"/>
      <c r="E11" s="157"/>
      <c r="F11" s="82"/>
      <c r="G11" s="82"/>
      <c r="H11" s="158"/>
      <c r="I11" s="158"/>
      <c r="J11" s="82"/>
      <c r="K11" s="82"/>
      <c r="L11" s="159"/>
      <c r="M11" s="159"/>
      <c r="N11" s="82"/>
      <c r="O11" s="82"/>
      <c r="P11" s="160"/>
      <c r="Q11" s="160"/>
      <c r="R11" s="82"/>
      <c r="S11" s="82"/>
      <c r="T11" s="161"/>
      <c r="U11" s="161"/>
      <c r="V11" s="82"/>
      <c r="W11" s="82"/>
      <c r="X11" s="162"/>
      <c r="Y11" s="162"/>
      <c r="Z11" s="82"/>
      <c r="AA11" s="82"/>
      <c r="AB11" s="163"/>
      <c r="AC11" s="163">
        <v>1</v>
      </c>
      <c r="AD11" s="82"/>
      <c r="AE11" s="82"/>
      <c r="AF11" s="82">
        <f t="shared" si="0"/>
        <v>1</v>
      </c>
      <c r="AG11" s="82">
        <f t="shared" si="1"/>
        <v>0</v>
      </c>
      <c r="AH11" s="86"/>
    </row>
    <row r="12" spans="1:34" s="85" customFormat="1" x14ac:dyDescent="0.25">
      <c r="A12" s="130">
        <v>4</v>
      </c>
      <c r="B12" s="155">
        <v>43958</v>
      </c>
      <c r="C12" s="156" t="s">
        <v>30</v>
      </c>
      <c r="D12" s="157"/>
      <c r="E12" s="157">
        <v>2</v>
      </c>
      <c r="F12" s="82"/>
      <c r="G12" s="82"/>
      <c r="H12" s="158"/>
      <c r="I12" s="158"/>
      <c r="J12" s="82"/>
      <c r="K12" s="82"/>
      <c r="L12" s="159"/>
      <c r="M12" s="159"/>
      <c r="N12" s="82"/>
      <c r="O12" s="82"/>
      <c r="P12" s="160"/>
      <c r="Q12" s="160"/>
      <c r="R12" s="82"/>
      <c r="S12" s="82"/>
      <c r="T12" s="161"/>
      <c r="U12" s="161"/>
      <c r="V12" s="82"/>
      <c r="W12" s="82"/>
      <c r="X12" s="162"/>
      <c r="Y12" s="162"/>
      <c r="Z12" s="82"/>
      <c r="AA12" s="82"/>
      <c r="AB12" s="163"/>
      <c r="AC12" s="163">
        <v>1</v>
      </c>
      <c r="AD12" s="82"/>
      <c r="AE12" s="82"/>
      <c r="AF12" s="82">
        <f t="shared" si="0"/>
        <v>3</v>
      </c>
      <c r="AG12" s="82">
        <f t="shared" si="1"/>
        <v>0</v>
      </c>
      <c r="AH12" s="86"/>
    </row>
    <row r="13" spans="1:34" s="85" customFormat="1" x14ac:dyDescent="0.25">
      <c r="A13" s="72">
        <v>5</v>
      </c>
      <c r="B13" s="155">
        <v>43958</v>
      </c>
      <c r="C13" s="156" t="s">
        <v>31</v>
      </c>
      <c r="D13" s="157"/>
      <c r="E13" s="157"/>
      <c r="F13" s="82"/>
      <c r="G13" s="82"/>
      <c r="H13" s="158"/>
      <c r="I13" s="158"/>
      <c r="J13" s="82"/>
      <c r="K13" s="82">
        <v>1</v>
      </c>
      <c r="L13" s="159"/>
      <c r="M13" s="159"/>
      <c r="N13" s="82"/>
      <c r="O13" s="82"/>
      <c r="P13" s="160"/>
      <c r="Q13" s="160"/>
      <c r="R13" s="82"/>
      <c r="S13" s="82">
        <v>10</v>
      </c>
      <c r="T13" s="161"/>
      <c r="U13" s="161"/>
      <c r="V13" s="82"/>
      <c r="W13" s="82"/>
      <c r="X13" s="162"/>
      <c r="Y13" s="162"/>
      <c r="Z13" s="82"/>
      <c r="AA13" s="82"/>
      <c r="AB13" s="163"/>
      <c r="AC13" s="163"/>
      <c r="AD13" s="82"/>
      <c r="AE13" s="82"/>
      <c r="AF13" s="82">
        <f t="shared" si="0"/>
        <v>11</v>
      </c>
      <c r="AG13" s="82">
        <f t="shared" si="1"/>
        <v>0</v>
      </c>
      <c r="AH13" s="86"/>
    </row>
    <row r="14" spans="1:34" s="85" customFormat="1" x14ac:dyDescent="0.25">
      <c r="A14" s="130">
        <v>6</v>
      </c>
      <c r="B14" s="155">
        <v>43958</v>
      </c>
      <c r="C14" s="182" t="s">
        <v>32</v>
      </c>
      <c r="D14" s="183"/>
      <c r="E14" s="183"/>
      <c r="F14" s="184"/>
      <c r="G14" s="184"/>
      <c r="H14" s="185"/>
      <c r="I14" s="185"/>
      <c r="J14" s="184"/>
      <c r="K14" s="184"/>
      <c r="L14" s="186"/>
      <c r="M14" s="186"/>
      <c r="N14" s="184"/>
      <c r="O14" s="184"/>
      <c r="P14" s="187"/>
      <c r="Q14" s="187"/>
      <c r="R14" s="184"/>
      <c r="S14" s="184"/>
      <c r="T14" s="188"/>
      <c r="U14" s="188"/>
      <c r="V14" s="184"/>
      <c r="W14" s="184"/>
      <c r="X14" s="189"/>
      <c r="Y14" s="189"/>
      <c r="Z14" s="184"/>
      <c r="AA14" s="184"/>
      <c r="AB14" s="190"/>
      <c r="AC14" s="190">
        <v>2</v>
      </c>
      <c r="AD14" s="184"/>
      <c r="AE14" s="184"/>
      <c r="AF14" s="82">
        <f t="shared" si="0"/>
        <v>2</v>
      </c>
      <c r="AG14" s="82">
        <f t="shared" si="1"/>
        <v>0</v>
      </c>
      <c r="AH14" s="86"/>
    </row>
    <row r="15" spans="1:34" s="85" customFormat="1" x14ac:dyDescent="0.25">
      <c r="A15" s="72">
        <v>7</v>
      </c>
      <c r="B15" s="155">
        <v>43958</v>
      </c>
      <c r="C15" s="182" t="s">
        <v>33</v>
      </c>
      <c r="D15" s="183"/>
      <c r="E15" s="183"/>
      <c r="F15" s="184"/>
      <c r="G15" s="184">
        <v>1</v>
      </c>
      <c r="H15" s="185"/>
      <c r="I15" s="185"/>
      <c r="J15" s="184"/>
      <c r="K15" s="184">
        <v>1</v>
      </c>
      <c r="L15" s="186"/>
      <c r="M15" s="186"/>
      <c r="N15" s="184"/>
      <c r="O15" s="184"/>
      <c r="P15" s="187"/>
      <c r="Q15" s="187"/>
      <c r="R15" s="184"/>
      <c r="S15" s="184">
        <v>3</v>
      </c>
      <c r="T15" s="188"/>
      <c r="U15" s="188"/>
      <c r="V15" s="184"/>
      <c r="W15" s="184"/>
      <c r="X15" s="189"/>
      <c r="Y15" s="189"/>
      <c r="Z15" s="184"/>
      <c r="AA15" s="184">
        <v>1</v>
      </c>
      <c r="AB15" s="190"/>
      <c r="AC15" s="190">
        <v>1</v>
      </c>
      <c r="AD15" s="184"/>
      <c r="AE15" s="184"/>
      <c r="AF15" s="82">
        <f t="shared" si="0"/>
        <v>7</v>
      </c>
      <c r="AG15" s="82">
        <f t="shared" si="1"/>
        <v>0</v>
      </c>
      <c r="AH15" s="86"/>
    </row>
    <row r="16" spans="1:34" s="85" customFormat="1" x14ac:dyDescent="0.25">
      <c r="A16" s="130">
        <v>8</v>
      </c>
      <c r="B16" s="155">
        <v>43958</v>
      </c>
      <c r="C16" s="156" t="s">
        <v>33</v>
      </c>
      <c r="D16" s="157"/>
      <c r="E16" s="157"/>
      <c r="F16" s="82"/>
      <c r="G16" s="82"/>
      <c r="H16" s="158"/>
      <c r="I16" s="158"/>
      <c r="J16" s="82"/>
      <c r="K16" s="82">
        <v>1</v>
      </c>
      <c r="L16" s="159"/>
      <c r="M16" s="159"/>
      <c r="N16" s="82"/>
      <c r="O16" s="82">
        <v>1</v>
      </c>
      <c r="P16" s="160"/>
      <c r="Q16" s="160"/>
      <c r="R16" s="82"/>
      <c r="S16" s="82"/>
      <c r="T16" s="161"/>
      <c r="U16" s="161"/>
      <c r="V16" s="82"/>
      <c r="W16" s="82"/>
      <c r="X16" s="162"/>
      <c r="Y16" s="162"/>
      <c r="Z16" s="82"/>
      <c r="AA16" s="82"/>
      <c r="AB16" s="163"/>
      <c r="AC16" s="163">
        <v>1</v>
      </c>
      <c r="AD16" s="82"/>
      <c r="AE16" s="82"/>
      <c r="AF16" s="82">
        <f t="shared" si="0"/>
        <v>3</v>
      </c>
      <c r="AG16" s="82">
        <f t="shared" si="1"/>
        <v>0</v>
      </c>
      <c r="AH16" s="86"/>
    </row>
    <row r="17" spans="1:34" s="85" customFormat="1" x14ac:dyDescent="0.25">
      <c r="A17" s="72">
        <v>9</v>
      </c>
      <c r="B17" s="155">
        <v>43958</v>
      </c>
      <c r="C17" s="156" t="s">
        <v>59</v>
      </c>
      <c r="D17" s="157"/>
      <c r="E17" s="157"/>
      <c r="F17" s="82"/>
      <c r="G17" s="82"/>
      <c r="H17" s="158"/>
      <c r="I17" s="158"/>
      <c r="J17" s="82"/>
      <c r="K17" s="82"/>
      <c r="L17" s="159"/>
      <c r="M17" s="159"/>
      <c r="N17" s="82"/>
      <c r="O17" s="82"/>
      <c r="P17" s="160"/>
      <c r="Q17" s="160"/>
      <c r="R17" s="82"/>
      <c r="S17" s="82"/>
      <c r="T17" s="161"/>
      <c r="U17" s="161"/>
      <c r="V17" s="82"/>
      <c r="W17" s="82"/>
      <c r="X17" s="162"/>
      <c r="Y17" s="162"/>
      <c r="Z17" s="82"/>
      <c r="AA17" s="82"/>
      <c r="AB17" s="163"/>
      <c r="AC17" s="163">
        <v>2</v>
      </c>
      <c r="AD17" s="82"/>
      <c r="AE17" s="82"/>
      <c r="AF17" s="82">
        <f t="shared" si="0"/>
        <v>2</v>
      </c>
      <c r="AG17" s="82">
        <f t="shared" si="1"/>
        <v>0</v>
      </c>
      <c r="AH17" s="86"/>
    </row>
    <row r="18" spans="1:34" s="85" customFormat="1" x14ac:dyDescent="0.25">
      <c r="A18" s="130">
        <v>10</v>
      </c>
      <c r="B18" s="155">
        <v>43959</v>
      </c>
      <c r="C18" s="156" t="s">
        <v>34</v>
      </c>
      <c r="D18" s="157"/>
      <c r="E18" s="157"/>
      <c r="F18" s="82"/>
      <c r="G18" s="82"/>
      <c r="H18" s="158"/>
      <c r="I18" s="158"/>
      <c r="J18" s="82"/>
      <c r="K18" s="82"/>
      <c r="L18" s="159"/>
      <c r="M18" s="159"/>
      <c r="N18" s="82"/>
      <c r="O18" s="82"/>
      <c r="P18" s="160"/>
      <c r="Q18" s="160"/>
      <c r="R18" s="82"/>
      <c r="S18" s="82">
        <v>1</v>
      </c>
      <c r="T18" s="161"/>
      <c r="U18" s="161"/>
      <c r="V18" s="82"/>
      <c r="W18" s="82"/>
      <c r="X18" s="162"/>
      <c r="Y18" s="162"/>
      <c r="Z18" s="82"/>
      <c r="AA18" s="82"/>
      <c r="AB18" s="163"/>
      <c r="AC18" s="163"/>
      <c r="AD18" s="82"/>
      <c r="AE18" s="82"/>
      <c r="AF18" s="82">
        <f t="shared" si="0"/>
        <v>1</v>
      </c>
      <c r="AG18" s="82">
        <f t="shared" si="1"/>
        <v>0</v>
      </c>
      <c r="AH18" s="86"/>
    </row>
    <row r="19" spans="1:34" s="85" customFormat="1" x14ac:dyDescent="0.25">
      <c r="A19" s="72">
        <v>11</v>
      </c>
      <c r="B19" s="155">
        <v>43959</v>
      </c>
      <c r="C19" s="156" t="s">
        <v>36</v>
      </c>
      <c r="D19" s="157"/>
      <c r="E19" s="157"/>
      <c r="F19" s="82"/>
      <c r="G19" s="82">
        <v>3</v>
      </c>
      <c r="H19" s="158"/>
      <c r="I19" s="158"/>
      <c r="J19" s="82"/>
      <c r="K19" s="82"/>
      <c r="L19" s="159"/>
      <c r="M19" s="159"/>
      <c r="N19" s="82"/>
      <c r="O19" s="82"/>
      <c r="P19" s="160"/>
      <c r="Q19" s="160"/>
      <c r="R19" s="82"/>
      <c r="S19" s="82">
        <v>1</v>
      </c>
      <c r="T19" s="161"/>
      <c r="U19" s="161"/>
      <c r="V19" s="82"/>
      <c r="W19" s="82"/>
      <c r="X19" s="162"/>
      <c r="Y19" s="162">
        <v>1</v>
      </c>
      <c r="Z19" s="82"/>
      <c r="AA19" s="82"/>
      <c r="AB19" s="163"/>
      <c r="AC19" s="163"/>
      <c r="AD19" s="82"/>
      <c r="AE19" s="82"/>
      <c r="AF19" s="82">
        <f t="shared" si="0"/>
        <v>5</v>
      </c>
      <c r="AG19" s="82">
        <f t="shared" si="1"/>
        <v>0</v>
      </c>
      <c r="AH19" s="86"/>
    </row>
    <row r="20" spans="1:34" s="85" customFormat="1" x14ac:dyDescent="0.25">
      <c r="A20" s="130">
        <v>12</v>
      </c>
      <c r="B20" s="155">
        <v>43960</v>
      </c>
      <c r="C20" s="156" t="s">
        <v>36</v>
      </c>
      <c r="D20" s="157"/>
      <c r="E20" s="157"/>
      <c r="F20" s="82"/>
      <c r="G20" s="82">
        <v>2</v>
      </c>
      <c r="H20" s="158"/>
      <c r="I20" s="158"/>
      <c r="J20" s="82"/>
      <c r="K20" s="82">
        <v>5</v>
      </c>
      <c r="L20" s="159"/>
      <c r="M20" s="159"/>
      <c r="N20" s="82"/>
      <c r="O20" s="82"/>
      <c r="P20" s="160"/>
      <c r="Q20" s="160"/>
      <c r="R20" s="82"/>
      <c r="S20" s="82"/>
      <c r="T20" s="161"/>
      <c r="U20" s="161"/>
      <c r="V20" s="82"/>
      <c r="W20" s="82"/>
      <c r="X20" s="162"/>
      <c r="Y20" s="162"/>
      <c r="Z20" s="82"/>
      <c r="AA20" s="82"/>
      <c r="AB20" s="163"/>
      <c r="AC20" s="163"/>
      <c r="AD20" s="82"/>
      <c r="AE20" s="82"/>
      <c r="AF20" s="82">
        <f t="shared" si="0"/>
        <v>7</v>
      </c>
      <c r="AG20" s="82">
        <f t="shared" si="1"/>
        <v>0</v>
      </c>
      <c r="AH20" s="86"/>
    </row>
    <row r="21" spans="1:34" s="85" customFormat="1" x14ac:dyDescent="0.25">
      <c r="A21" s="72">
        <v>13</v>
      </c>
      <c r="B21" s="155">
        <v>43960</v>
      </c>
      <c r="C21" s="156" t="s">
        <v>35</v>
      </c>
      <c r="D21" s="157"/>
      <c r="E21" s="157"/>
      <c r="F21" s="82">
        <v>5</v>
      </c>
      <c r="G21" s="82"/>
      <c r="H21" s="158"/>
      <c r="I21" s="158"/>
      <c r="J21" s="82">
        <v>5</v>
      </c>
      <c r="K21" s="82"/>
      <c r="L21" s="159"/>
      <c r="M21" s="159"/>
      <c r="N21" s="82"/>
      <c r="O21" s="82"/>
      <c r="P21" s="160"/>
      <c r="Q21" s="160"/>
      <c r="R21" s="82">
        <v>1</v>
      </c>
      <c r="S21" s="82"/>
      <c r="T21" s="161"/>
      <c r="U21" s="161"/>
      <c r="V21" s="82"/>
      <c r="W21" s="82"/>
      <c r="X21" s="162">
        <v>1</v>
      </c>
      <c r="Y21" s="162"/>
      <c r="Z21" s="82"/>
      <c r="AA21" s="82"/>
      <c r="AB21" s="163"/>
      <c r="AC21" s="163"/>
      <c r="AD21" s="82"/>
      <c r="AE21" s="82"/>
      <c r="AF21" s="82">
        <f t="shared" si="0"/>
        <v>0</v>
      </c>
      <c r="AG21" s="82">
        <f t="shared" si="1"/>
        <v>12</v>
      </c>
      <c r="AH21" s="86"/>
    </row>
    <row r="22" spans="1:34" s="85" customFormat="1" ht="30" x14ac:dyDescent="0.25">
      <c r="A22" s="130">
        <v>14</v>
      </c>
      <c r="B22" s="155">
        <v>43962</v>
      </c>
      <c r="C22" s="156" t="s">
        <v>54</v>
      </c>
      <c r="D22" s="157"/>
      <c r="E22" s="157"/>
      <c r="F22" s="82"/>
      <c r="G22" s="82">
        <v>24</v>
      </c>
      <c r="H22" s="158"/>
      <c r="I22" s="158"/>
      <c r="J22" s="82"/>
      <c r="K22" s="82">
        <v>24</v>
      </c>
      <c r="L22" s="159"/>
      <c r="M22" s="159"/>
      <c r="N22" s="82"/>
      <c r="O22" s="82"/>
      <c r="P22" s="160"/>
      <c r="Q22" s="160"/>
      <c r="R22" s="82"/>
      <c r="S22" s="82"/>
      <c r="T22" s="161"/>
      <c r="U22" s="161"/>
      <c r="V22" s="82"/>
      <c r="W22" s="82"/>
      <c r="X22" s="162"/>
      <c r="Y22" s="162"/>
      <c r="Z22" s="82"/>
      <c r="AA22" s="82"/>
      <c r="AB22" s="163"/>
      <c r="AC22" s="163"/>
      <c r="AD22" s="82"/>
      <c r="AE22" s="82"/>
      <c r="AF22" s="82">
        <f t="shared" si="0"/>
        <v>48</v>
      </c>
      <c r="AG22" s="82">
        <f t="shared" si="1"/>
        <v>0</v>
      </c>
      <c r="AH22" s="86"/>
    </row>
    <row r="23" spans="1:34" s="85" customFormat="1" x14ac:dyDescent="0.25">
      <c r="A23" s="72">
        <v>15</v>
      </c>
      <c r="B23" s="155">
        <v>43962</v>
      </c>
      <c r="C23" s="156" t="s">
        <v>55</v>
      </c>
      <c r="D23" s="157"/>
      <c r="E23" s="157"/>
      <c r="F23" s="82"/>
      <c r="G23" s="82">
        <v>1</v>
      </c>
      <c r="H23" s="158"/>
      <c r="I23" s="158"/>
      <c r="J23" s="82"/>
      <c r="K23" s="82"/>
      <c r="L23" s="159"/>
      <c r="M23" s="159"/>
      <c r="N23" s="82"/>
      <c r="O23" s="82"/>
      <c r="P23" s="160"/>
      <c r="Q23" s="160"/>
      <c r="R23" s="82"/>
      <c r="S23" s="82"/>
      <c r="T23" s="161"/>
      <c r="U23" s="161"/>
      <c r="V23" s="82"/>
      <c r="W23" s="82"/>
      <c r="X23" s="162"/>
      <c r="Y23" s="162"/>
      <c r="Z23" s="82"/>
      <c r="AA23" s="82">
        <v>1</v>
      </c>
      <c r="AB23" s="163"/>
      <c r="AC23" s="163"/>
      <c r="AD23" s="82"/>
      <c r="AE23" s="82"/>
      <c r="AF23" s="82">
        <f t="shared" si="0"/>
        <v>2</v>
      </c>
      <c r="AG23" s="82">
        <f t="shared" si="1"/>
        <v>0</v>
      </c>
      <c r="AH23" s="86"/>
    </row>
    <row r="24" spans="1:34" s="85" customFormat="1" x14ac:dyDescent="0.25">
      <c r="A24" s="130">
        <v>16</v>
      </c>
      <c r="B24" s="155">
        <v>43964</v>
      </c>
      <c r="C24" s="156" t="s">
        <v>55</v>
      </c>
      <c r="D24" s="157"/>
      <c r="E24" s="157"/>
      <c r="F24" s="82"/>
      <c r="G24" s="82"/>
      <c r="H24" s="158"/>
      <c r="I24" s="158"/>
      <c r="J24" s="82"/>
      <c r="K24" s="82"/>
      <c r="L24" s="159"/>
      <c r="M24" s="159"/>
      <c r="N24" s="82"/>
      <c r="O24" s="82">
        <v>1</v>
      </c>
      <c r="P24" s="160"/>
      <c r="Q24" s="160"/>
      <c r="R24" s="82"/>
      <c r="S24" s="82"/>
      <c r="T24" s="161"/>
      <c r="U24" s="161"/>
      <c r="V24" s="82"/>
      <c r="W24" s="82"/>
      <c r="X24" s="162"/>
      <c r="Y24" s="162"/>
      <c r="Z24" s="82"/>
      <c r="AA24" s="82"/>
      <c r="AB24" s="163"/>
      <c r="AC24" s="163"/>
      <c r="AD24" s="82"/>
      <c r="AE24" s="82"/>
      <c r="AF24" s="82">
        <f t="shared" si="0"/>
        <v>1</v>
      </c>
      <c r="AG24" s="82">
        <f t="shared" si="1"/>
        <v>0</v>
      </c>
      <c r="AH24" s="86"/>
    </row>
    <row r="25" spans="1:34" s="85" customFormat="1" ht="30" x14ac:dyDescent="0.25">
      <c r="A25" s="72">
        <v>17</v>
      </c>
      <c r="B25" s="155">
        <v>43965</v>
      </c>
      <c r="C25" s="156" t="s">
        <v>56</v>
      </c>
      <c r="D25" s="157"/>
      <c r="E25" s="157"/>
      <c r="F25" s="82"/>
      <c r="G25" s="82">
        <v>12</v>
      </c>
      <c r="H25" s="158"/>
      <c r="I25" s="158"/>
      <c r="J25" s="82"/>
      <c r="K25" s="82"/>
      <c r="L25" s="159"/>
      <c r="M25" s="159"/>
      <c r="N25" s="82"/>
      <c r="O25" s="82"/>
      <c r="P25" s="160"/>
      <c r="Q25" s="160"/>
      <c r="R25" s="82"/>
      <c r="S25" s="82"/>
      <c r="T25" s="161"/>
      <c r="U25" s="161"/>
      <c r="V25" s="82"/>
      <c r="W25" s="82">
        <v>11</v>
      </c>
      <c r="X25" s="162"/>
      <c r="Y25" s="162">
        <v>24</v>
      </c>
      <c r="Z25" s="82"/>
      <c r="AA25" s="82">
        <v>12</v>
      </c>
      <c r="AB25" s="163"/>
      <c r="AC25" s="163"/>
      <c r="AD25" s="82"/>
      <c r="AE25" s="82"/>
      <c r="AF25" s="82">
        <f t="shared" si="0"/>
        <v>59</v>
      </c>
      <c r="AG25" s="82">
        <f t="shared" si="1"/>
        <v>0</v>
      </c>
      <c r="AH25" s="86"/>
    </row>
    <row r="26" spans="1:34" s="85" customFormat="1" ht="30" x14ac:dyDescent="0.25">
      <c r="A26" s="130">
        <v>18</v>
      </c>
      <c r="B26" s="155">
        <v>43965</v>
      </c>
      <c r="C26" s="156" t="s">
        <v>57</v>
      </c>
      <c r="D26" s="157"/>
      <c r="E26" s="157"/>
      <c r="F26" s="82"/>
      <c r="G26" s="82">
        <v>2</v>
      </c>
      <c r="H26" s="158"/>
      <c r="I26" s="158"/>
      <c r="J26" s="82"/>
      <c r="K26" s="82">
        <v>1</v>
      </c>
      <c r="L26" s="159"/>
      <c r="M26" s="159"/>
      <c r="N26" s="82"/>
      <c r="O26" s="82"/>
      <c r="P26" s="160"/>
      <c r="Q26" s="160"/>
      <c r="R26" s="82"/>
      <c r="S26" s="82"/>
      <c r="T26" s="161"/>
      <c r="U26" s="161"/>
      <c r="V26" s="82"/>
      <c r="W26" s="82"/>
      <c r="X26" s="162"/>
      <c r="Y26" s="162"/>
      <c r="Z26" s="82"/>
      <c r="AA26" s="82">
        <v>1</v>
      </c>
      <c r="AB26" s="163"/>
      <c r="AC26" s="163"/>
      <c r="AD26" s="82"/>
      <c r="AE26" s="82"/>
      <c r="AF26" s="82">
        <f t="shared" si="0"/>
        <v>4</v>
      </c>
      <c r="AG26" s="82">
        <f t="shared" si="1"/>
        <v>0</v>
      </c>
      <c r="AH26" s="86"/>
    </row>
    <row r="27" spans="1:34" s="85" customFormat="1" ht="30" x14ac:dyDescent="0.25">
      <c r="A27" s="72">
        <v>19</v>
      </c>
      <c r="B27" s="155">
        <v>43967</v>
      </c>
      <c r="C27" s="156" t="s">
        <v>112</v>
      </c>
      <c r="D27" s="157"/>
      <c r="E27" s="157"/>
      <c r="F27" s="82"/>
      <c r="G27" s="82">
        <v>10</v>
      </c>
      <c r="H27" s="158"/>
      <c r="I27" s="158"/>
      <c r="J27" s="82"/>
      <c r="K27" s="82">
        <v>16</v>
      </c>
      <c r="L27" s="159"/>
      <c r="M27" s="159"/>
      <c r="N27" s="82"/>
      <c r="O27" s="82"/>
      <c r="P27" s="160"/>
      <c r="Q27" s="160"/>
      <c r="R27" s="82"/>
      <c r="S27" s="82"/>
      <c r="T27" s="161"/>
      <c r="U27" s="161"/>
      <c r="V27" s="82"/>
      <c r="W27" s="82"/>
      <c r="X27" s="162"/>
      <c r="Y27" s="162"/>
      <c r="Z27" s="82"/>
      <c r="AA27" s="82"/>
      <c r="AB27" s="163"/>
      <c r="AC27" s="163">
        <v>6</v>
      </c>
      <c r="AD27" s="82"/>
      <c r="AE27" s="82"/>
      <c r="AF27" s="82">
        <f t="shared" si="0"/>
        <v>32</v>
      </c>
      <c r="AG27" s="82">
        <f t="shared" si="1"/>
        <v>0</v>
      </c>
      <c r="AH27" s="86"/>
    </row>
    <row r="28" spans="1:34" s="85" customFormat="1" ht="30" x14ac:dyDescent="0.25">
      <c r="A28" s="130">
        <v>20</v>
      </c>
      <c r="B28" s="155">
        <v>43967</v>
      </c>
      <c r="C28" s="156" t="s">
        <v>113</v>
      </c>
      <c r="D28" s="157"/>
      <c r="E28" s="157"/>
      <c r="F28" s="82"/>
      <c r="G28" s="82"/>
      <c r="H28" s="158"/>
      <c r="I28" s="158"/>
      <c r="J28" s="82"/>
      <c r="K28" s="82"/>
      <c r="L28" s="159"/>
      <c r="M28" s="159"/>
      <c r="N28" s="82"/>
      <c r="O28" s="82"/>
      <c r="P28" s="160"/>
      <c r="Q28" s="160"/>
      <c r="R28" s="82"/>
      <c r="S28" s="82">
        <v>12</v>
      </c>
      <c r="T28" s="161"/>
      <c r="U28" s="161"/>
      <c r="V28" s="82"/>
      <c r="W28" s="82"/>
      <c r="X28" s="162"/>
      <c r="Y28" s="162"/>
      <c r="Z28" s="82"/>
      <c r="AA28" s="82"/>
      <c r="AB28" s="163"/>
      <c r="AC28" s="163"/>
      <c r="AD28" s="82"/>
      <c r="AE28" s="82"/>
      <c r="AF28" s="82">
        <f t="shared" si="0"/>
        <v>12</v>
      </c>
      <c r="AG28" s="82">
        <f t="shared" si="1"/>
        <v>0</v>
      </c>
      <c r="AH28" s="86"/>
    </row>
    <row r="29" spans="1:34" s="85" customFormat="1" ht="45" x14ac:dyDescent="0.25">
      <c r="A29" s="72">
        <v>21</v>
      </c>
      <c r="B29" s="155">
        <v>43967</v>
      </c>
      <c r="C29" s="156" t="s">
        <v>121</v>
      </c>
      <c r="D29" s="157"/>
      <c r="E29" s="157"/>
      <c r="F29" s="82"/>
      <c r="G29" s="82"/>
      <c r="H29" s="158"/>
      <c r="I29" s="158"/>
      <c r="J29" s="82"/>
      <c r="K29" s="82"/>
      <c r="L29" s="159"/>
      <c r="M29" s="159"/>
      <c r="N29" s="82"/>
      <c r="O29" s="82"/>
      <c r="P29" s="160"/>
      <c r="Q29" s="160"/>
      <c r="R29" s="82"/>
      <c r="S29" s="82">
        <v>1</v>
      </c>
      <c r="T29" s="161"/>
      <c r="U29" s="161"/>
      <c r="V29" s="82"/>
      <c r="W29" s="82"/>
      <c r="X29" s="162"/>
      <c r="Y29" s="162"/>
      <c r="Z29" s="82"/>
      <c r="AA29" s="82"/>
      <c r="AB29" s="163"/>
      <c r="AC29" s="163"/>
      <c r="AD29" s="82"/>
      <c r="AE29" s="82"/>
      <c r="AF29" s="82">
        <f t="shared" si="0"/>
        <v>1</v>
      </c>
      <c r="AG29" s="82">
        <f t="shared" si="1"/>
        <v>0</v>
      </c>
      <c r="AH29" s="86"/>
    </row>
    <row r="30" spans="1:34" s="85" customFormat="1" ht="30" x14ac:dyDescent="0.25">
      <c r="A30" s="130">
        <v>22</v>
      </c>
      <c r="B30" s="155">
        <v>43969</v>
      </c>
      <c r="C30" s="156" t="s">
        <v>120</v>
      </c>
      <c r="D30" s="157"/>
      <c r="E30" s="157"/>
      <c r="F30" s="82"/>
      <c r="G30" s="82">
        <v>12</v>
      </c>
      <c r="H30" s="158"/>
      <c r="I30" s="158"/>
      <c r="J30" s="82"/>
      <c r="K30" s="82"/>
      <c r="L30" s="159"/>
      <c r="M30" s="159"/>
      <c r="N30" s="82"/>
      <c r="O30" s="82"/>
      <c r="P30" s="160"/>
      <c r="Q30" s="160"/>
      <c r="R30" s="82"/>
      <c r="S30" s="82"/>
      <c r="T30" s="161"/>
      <c r="U30" s="161"/>
      <c r="V30" s="82"/>
      <c r="W30" s="82"/>
      <c r="X30" s="162"/>
      <c r="Y30" s="162"/>
      <c r="Z30" s="82"/>
      <c r="AA30" s="82"/>
      <c r="AB30" s="163"/>
      <c r="AC30" s="163"/>
      <c r="AD30" s="82"/>
      <c r="AE30" s="82"/>
      <c r="AF30" s="82">
        <f t="shared" si="0"/>
        <v>12</v>
      </c>
      <c r="AG30" s="82">
        <f t="shared" si="1"/>
        <v>0</v>
      </c>
      <c r="AH30" s="86"/>
    </row>
    <row r="31" spans="1:34" s="85" customFormat="1" ht="30" x14ac:dyDescent="0.25">
      <c r="A31" s="72">
        <v>23</v>
      </c>
      <c r="B31" s="155">
        <v>43971</v>
      </c>
      <c r="C31" s="156" t="s">
        <v>125</v>
      </c>
      <c r="D31" s="157"/>
      <c r="E31" s="157"/>
      <c r="F31" s="82"/>
      <c r="G31" s="82">
        <v>2</v>
      </c>
      <c r="H31" s="158"/>
      <c r="I31" s="158"/>
      <c r="J31" s="82"/>
      <c r="K31" s="82"/>
      <c r="L31" s="159"/>
      <c r="M31" s="159"/>
      <c r="N31" s="82"/>
      <c r="O31" s="82"/>
      <c r="P31" s="160"/>
      <c r="Q31" s="160"/>
      <c r="R31" s="82"/>
      <c r="S31" s="82"/>
      <c r="T31" s="161"/>
      <c r="U31" s="161"/>
      <c r="V31" s="82"/>
      <c r="W31" s="82"/>
      <c r="X31" s="162"/>
      <c r="Y31" s="162"/>
      <c r="Z31" s="82"/>
      <c r="AA31" s="82"/>
      <c r="AB31" s="163"/>
      <c r="AC31" s="163"/>
      <c r="AD31" s="82"/>
      <c r="AE31" s="82"/>
      <c r="AF31" s="82">
        <f t="shared" si="0"/>
        <v>2</v>
      </c>
      <c r="AG31" s="82">
        <f t="shared" si="1"/>
        <v>0</v>
      </c>
      <c r="AH31" s="86"/>
    </row>
    <row r="32" spans="1:34" s="85" customFormat="1" x14ac:dyDescent="0.25">
      <c r="A32" s="130">
        <v>24</v>
      </c>
      <c r="B32" s="155">
        <v>43969</v>
      </c>
      <c r="C32" s="156" t="s">
        <v>122</v>
      </c>
      <c r="D32" s="157"/>
      <c r="E32" s="157">
        <v>2</v>
      </c>
      <c r="F32" s="82"/>
      <c r="G32" s="82"/>
      <c r="H32" s="158"/>
      <c r="I32" s="158"/>
      <c r="J32" s="82"/>
      <c r="K32" s="82"/>
      <c r="L32" s="159"/>
      <c r="M32" s="159"/>
      <c r="N32" s="82"/>
      <c r="O32" s="82">
        <v>1</v>
      </c>
      <c r="P32" s="160"/>
      <c r="Q32" s="160"/>
      <c r="R32" s="82"/>
      <c r="S32" s="82"/>
      <c r="T32" s="161"/>
      <c r="U32" s="161"/>
      <c r="V32" s="82"/>
      <c r="W32" s="82"/>
      <c r="X32" s="162"/>
      <c r="Y32" s="162"/>
      <c r="Z32" s="82"/>
      <c r="AA32" s="82"/>
      <c r="AB32" s="163"/>
      <c r="AC32" s="163"/>
      <c r="AD32" s="82"/>
      <c r="AE32" s="82"/>
      <c r="AF32" s="82">
        <f t="shared" si="0"/>
        <v>3</v>
      </c>
      <c r="AG32" s="82">
        <f t="shared" si="1"/>
        <v>0</v>
      </c>
      <c r="AH32" s="86"/>
    </row>
    <row r="33" spans="1:34" s="85" customFormat="1" ht="30" x14ac:dyDescent="0.25">
      <c r="A33" s="72">
        <v>25</v>
      </c>
      <c r="B33" s="155">
        <v>43969</v>
      </c>
      <c r="C33" s="156" t="s">
        <v>123</v>
      </c>
      <c r="D33" s="157"/>
      <c r="E33" s="157"/>
      <c r="F33" s="82"/>
      <c r="G33" s="82"/>
      <c r="H33" s="158"/>
      <c r="I33" s="158"/>
      <c r="J33" s="82"/>
      <c r="K33" s="82"/>
      <c r="L33" s="159"/>
      <c r="M33" s="159"/>
      <c r="N33" s="82"/>
      <c r="O33" s="82"/>
      <c r="P33" s="160"/>
      <c r="Q33" s="160"/>
      <c r="R33" s="82"/>
      <c r="S33" s="82"/>
      <c r="T33" s="161"/>
      <c r="U33" s="161"/>
      <c r="V33" s="82"/>
      <c r="W33" s="82"/>
      <c r="X33" s="162"/>
      <c r="Y33" s="162"/>
      <c r="Z33" s="82"/>
      <c r="AA33" s="82">
        <v>5</v>
      </c>
      <c r="AB33" s="163"/>
      <c r="AC33" s="163"/>
      <c r="AD33" s="82"/>
      <c r="AE33" s="82"/>
      <c r="AF33" s="130">
        <f t="shared" si="0"/>
        <v>5</v>
      </c>
      <c r="AG33" s="130">
        <f t="shared" si="1"/>
        <v>0</v>
      </c>
      <c r="AH33" s="86"/>
    </row>
    <row r="34" spans="1:34" s="85" customFormat="1" ht="30" x14ac:dyDescent="0.25">
      <c r="A34" s="130">
        <v>26</v>
      </c>
      <c r="B34" s="155">
        <v>43969</v>
      </c>
      <c r="C34" s="156" t="s">
        <v>124</v>
      </c>
      <c r="D34" s="157"/>
      <c r="E34" s="157"/>
      <c r="F34" s="82"/>
      <c r="G34" s="82"/>
      <c r="H34" s="158"/>
      <c r="I34" s="158"/>
      <c r="J34" s="82"/>
      <c r="K34" s="82">
        <v>1</v>
      </c>
      <c r="L34" s="159"/>
      <c r="M34" s="159"/>
      <c r="N34" s="82"/>
      <c r="O34" s="82">
        <v>1</v>
      </c>
      <c r="P34" s="160"/>
      <c r="Q34" s="160"/>
      <c r="R34" s="82"/>
      <c r="S34" s="82"/>
      <c r="T34" s="161"/>
      <c r="U34" s="161"/>
      <c r="V34" s="82"/>
      <c r="W34" s="82"/>
      <c r="X34" s="162"/>
      <c r="Y34" s="162"/>
      <c r="Z34" s="82"/>
      <c r="AA34" s="82"/>
      <c r="AB34" s="163"/>
      <c r="AC34" s="163"/>
      <c r="AD34" s="82"/>
      <c r="AE34" s="82"/>
      <c r="AF34" s="130">
        <f t="shared" si="0"/>
        <v>2</v>
      </c>
      <c r="AG34" s="130">
        <f t="shared" si="1"/>
        <v>0</v>
      </c>
      <c r="AH34" s="86"/>
    </row>
    <row r="35" spans="1:34" x14ac:dyDescent="0.25">
      <c r="A35" s="72">
        <v>27</v>
      </c>
      <c r="B35" s="155">
        <v>43974</v>
      </c>
      <c r="C35" s="156" t="s">
        <v>131</v>
      </c>
      <c r="D35" s="157"/>
      <c r="E35" s="157"/>
      <c r="F35" s="82"/>
      <c r="G35" s="82"/>
      <c r="H35" s="158"/>
      <c r="I35" s="158"/>
      <c r="J35" s="82"/>
      <c r="K35" s="82"/>
      <c r="L35" s="159"/>
      <c r="M35" s="159"/>
      <c r="N35" s="82"/>
      <c r="O35" s="82">
        <v>3</v>
      </c>
      <c r="P35" s="160"/>
      <c r="Q35" s="160"/>
      <c r="R35" s="82"/>
      <c r="S35" s="82"/>
      <c r="T35" s="161"/>
      <c r="U35" s="161"/>
      <c r="V35" s="82"/>
      <c r="W35" s="82"/>
      <c r="X35" s="162"/>
      <c r="Y35" s="162"/>
      <c r="Z35" s="82"/>
      <c r="AA35" s="82"/>
      <c r="AB35" s="163"/>
      <c r="AC35" s="163"/>
      <c r="AD35" s="82"/>
      <c r="AE35" s="82"/>
      <c r="AF35" s="72">
        <f t="shared" si="0"/>
        <v>3</v>
      </c>
      <c r="AG35" s="72">
        <f t="shared" si="1"/>
        <v>0</v>
      </c>
      <c r="AH35" s="21"/>
    </row>
    <row r="36" spans="1:34" x14ac:dyDescent="0.25">
      <c r="A36" s="197">
        <v>28</v>
      </c>
      <c r="B36" s="155">
        <v>43974</v>
      </c>
      <c r="C36" s="156" t="s">
        <v>130</v>
      </c>
      <c r="D36" s="157"/>
      <c r="E36" s="157"/>
      <c r="F36" s="82"/>
      <c r="G36" s="82"/>
      <c r="H36" s="158"/>
      <c r="I36" s="158"/>
      <c r="J36" s="82"/>
      <c r="K36" s="82"/>
      <c r="L36" s="159"/>
      <c r="M36" s="159"/>
      <c r="N36" s="82"/>
      <c r="O36" s="82">
        <v>6</v>
      </c>
      <c r="P36" s="160"/>
      <c r="Q36" s="160"/>
      <c r="R36" s="82"/>
      <c r="S36" s="82">
        <v>6</v>
      </c>
      <c r="T36" s="161"/>
      <c r="U36" s="161"/>
      <c r="V36" s="82"/>
      <c r="W36" s="82"/>
      <c r="X36" s="162"/>
      <c r="Y36" s="162"/>
      <c r="Z36" s="82"/>
      <c r="AA36" s="82"/>
      <c r="AB36" s="163"/>
      <c r="AC36" s="163"/>
      <c r="AD36" s="82"/>
      <c r="AE36" s="82"/>
      <c r="AF36" s="72">
        <f t="shared" si="0"/>
        <v>12</v>
      </c>
      <c r="AG36" s="72">
        <f t="shared" si="1"/>
        <v>0</v>
      </c>
      <c r="AH36" s="21"/>
    </row>
    <row r="37" spans="1:34" x14ac:dyDescent="0.25">
      <c r="A37" s="72">
        <v>29</v>
      </c>
      <c r="B37" s="155">
        <v>43976</v>
      </c>
      <c r="C37" s="156" t="s">
        <v>132</v>
      </c>
      <c r="D37" s="157"/>
      <c r="E37" s="157">
        <v>21</v>
      </c>
      <c r="F37" s="82"/>
      <c r="G37" s="82"/>
      <c r="H37" s="158"/>
      <c r="I37" s="158"/>
      <c r="J37" s="82"/>
      <c r="K37" s="82"/>
      <c r="L37" s="159"/>
      <c r="M37" s="159"/>
      <c r="N37" s="82"/>
      <c r="O37" s="82"/>
      <c r="P37" s="160"/>
      <c r="Q37" s="160"/>
      <c r="R37" s="82"/>
      <c r="S37" s="82"/>
      <c r="T37" s="161"/>
      <c r="U37" s="161"/>
      <c r="V37" s="82"/>
      <c r="W37" s="82"/>
      <c r="X37" s="162"/>
      <c r="Y37" s="162">
        <v>12</v>
      </c>
      <c r="Z37" s="82"/>
      <c r="AA37" s="82"/>
      <c r="AB37" s="163"/>
      <c r="AC37" s="163"/>
      <c r="AD37" s="82"/>
      <c r="AE37" s="82"/>
      <c r="AF37" s="72">
        <f t="shared" si="0"/>
        <v>33</v>
      </c>
      <c r="AG37" s="72">
        <f t="shared" si="1"/>
        <v>0</v>
      </c>
      <c r="AH37" s="21"/>
    </row>
    <row r="38" spans="1:34" x14ac:dyDescent="0.25">
      <c r="A38" s="130">
        <v>30</v>
      </c>
      <c r="B38" s="155">
        <v>43981</v>
      </c>
      <c r="C38" s="156" t="s">
        <v>133</v>
      </c>
      <c r="D38" s="157"/>
      <c r="E38" s="157"/>
      <c r="F38" s="82"/>
      <c r="G38" s="82"/>
      <c r="H38" s="158"/>
      <c r="I38" s="158"/>
      <c r="J38" s="82"/>
      <c r="K38" s="82"/>
      <c r="L38" s="159"/>
      <c r="M38" s="159"/>
      <c r="N38" s="82"/>
      <c r="O38" s="82"/>
      <c r="P38" s="160"/>
      <c r="Q38" s="160"/>
      <c r="R38" s="82"/>
      <c r="S38" s="82"/>
      <c r="T38" s="161"/>
      <c r="U38" s="161"/>
      <c r="V38" s="82">
        <v>12</v>
      </c>
      <c r="W38" s="82"/>
      <c r="X38" s="162">
        <v>24</v>
      </c>
      <c r="Y38" s="162"/>
      <c r="Z38" s="82"/>
      <c r="AA38" s="82"/>
      <c r="AB38" s="163"/>
      <c r="AC38" s="163"/>
      <c r="AD38" s="82"/>
      <c r="AE38" s="82"/>
      <c r="AF38" s="72">
        <f t="shared" si="0"/>
        <v>0</v>
      </c>
      <c r="AG38" s="72">
        <f t="shared" si="1"/>
        <v>36</v>
      </c>
      <c r="AH38" s="21"/>
    </row>
    <row r="39" spans="1:34" x14ac:dyDescent="0.25">
      <c r="A39" s="72">
        <v>31</v>
      </c>
      <c r="B39" s="155">
        <v>43976</v>
      </c>
      <c r="C39" s="156" t="s">
        <v>134</v>
      </c>
      <c r="D39" s="157">
        <v>1</v>
      </c>
      <c r="E39" s="157"/>
      <c r="F39" s="82"/>
      <c r="G39" s="82"/>
      <c r="H39" s="158"/>
      <c r="I39" s="158"/>
      <c r="J39" s="82"/>
      <c r="K39" s="82"/>
      <c r="L39" s="159"/>
      <c r="M39" s="159"/>
      <c r="N39" s="82"/>
      <c r="O39" s="82"/>
      <c r="P39" s="160"/>
      <c r="Q39" s="160"/>
      <c r="R39" s="82"/>
      <c r="S39" s="82"/>
      <c r="T39" s="161"/>
      <c r="U39" s="161"/>
      <c r="V39" s="82"/>
      <c r="W39" s="82"/>
      <c r="X39" s="162"/>
      <c r="Y39" s="162"/>
      <c r="Z39" s="82"/>
      <c r="AA39" s="82"/>
      <c r="AB39" s="163"/>
      <c r="AC39" s="163"/>
      <c r="AD39" s="82"/>
      <c r="AE39" s="82"/>
      <c r="AF39" s="72">
        <f t="shared" si="0"/>
        <v>0</v>
      </c>
      <c r="AG39" s="72">
        <f t="shared" si="1"/>
        <v>1</v>
      </c>
      <c r="AH39" s="21"/>
    </row>
    <row r="40" spans="1:34" x14ac:dyDescent="0.25">
      <c r="A40" s="130">
        <v>32</v>
      </c>
      <c r="B40" s="191">
        <v>43976</v>
      </c>
      <c r="C40" s="182" t="s">
        <v>136</v>
      </c>
      <c r="D40" s="183"/>
      <c r="E40" s="183"/>
      <c r="F40" s="184"/>
      <c r="G40" s="184"/>
      <c r="H40" s="185"/>
      <c r="I40" s="185"/>
      <c r="J40" s="184"/>
      <c r="K40" s="184">
        <v>24</v>
      </c>
      <c r="L40" s="186"/>
      <c r="M40" s="186"/>
      <c r="N40" s="184"/>
      <c r="O40" s="184">
        <v>18</v>
      </c>
      <c r="P40" s="187"/>
      <c r="Q40" s="187"/>
      <c r="R40" s="184"/>
      <c r="S40" s="184"/>
      <c r="T40" s="188"/>
      <c r="U40" s="188"/>
      <c r="V40" s="184"/>
      <c r="W40" s="184"/>
      <c r="X40" s="189"/>
      <c r="Y40" s="189"/>
      <c r="Z40" s="184"/>
      <c r="AA40" s="184"/>
      <c r="AB40" s="190"/>
      <c r="AC40" s="190"/>
      <c r="AD40" s="184"/>
      <c r="AE40" s="184"/>
      <c r="AF40" s="72">
        <f t="shared" si="0"/>
        <v>42</v>
      </c>
      <c r="AG40" s="72">
        <f t="shared" si="1"/>
        <v>0</v>
      </c>
      <c r="AH40" s="36">
        <v>554</v>
      </c>
    </row>
    <row r="41" spans="1:34" ht="30" x14ac:dyDescent="0.25">
      <c r="A41" s="72">
        <v>33</v>
      </c>
      <c r="B41" s="191">
        <v>43980</v>
      </c>
      <c r="C41" s="182" t="s">
        <v>135</v>
      </c>
      <c r="D41" s="183"/>
      <c r="E41" s="183"/>
      <c r="F41" s="184"/>
      <c r="G41" s="184"/>
      <c r="H41" s="185"/>
      <c r="I41" s="185"/>
      <c r="J41" s="184"/>
      <c r="K41" s="184"/>
      <c r="L41" s="186"/>
      <c r="M41" s="186"/>
      <c r="N41" s="184"/>
      <c r="O41" s="184"/>
      <c r="P41" s="187"/>
      <c r="Q41" s="187"/>
      <c r="R41" s="184"/>
      <c r="S41" s="184">
        <v>24</v>
      </c>
      <c r="T41" s="188"/>
      <c r="U41" s="188"/>
      <c r="V41" s="184"/>
      <c r="W41" s="184"/>
      <c r="X41" s="189"/>
      <c r="Y41" s="189"/>
      <c r="Z41" s="184"/>
      <c r="AA41" s="184"/>
      <c r="AB41" s="190"/>
      <c r="AC41" s="190"/>
      <c r="AD41" s="184"/>
      <c r="AE41" s="184"/>
      <c r="AF41" s="72">
        <f t="shared" si="0"/>
        <v>24</v>
      </c>
      <c r="AG41" s="72">
        <f t="shared" si="1"/>
        <v>0</v>
      </c>
      <c r="AH41" s="36">
        <v>476</v>
      </c>
    </row>
    <row r="42" spans="1:34" x14ac:dyDescent="0.25">
      <c r="A42" s="130">
        <v>34</v>
      </c>
      <c r="B42" s="191">
        <v>43982</v>
      </c>
      <c r="C42" s="182" t="s">
        <v>137</v>
      </c>
      <c r="D42" s="183"/>
      <c r="E42" s="183"/>
      <c r="F42" s="184"/>
      <c r="G42" s="184"/>
      <c r="H42" s="185"/>
      <c r="I42" s="185"/>
      <c r="J42" s="184"/>
      <c r="K42" s="184"/>
      <c r="L42" s="186"/>
      <c r="M42" s="186"/>
      <c r="N42" s="184"/>
      <c r="O42" s="184"/>
      <c r="P42" s="187"/>
      <c r="Q42" s="187"/>
      <c r="R42" s="184"/>
      <c r="S42" s="184"/>
      <c r="T42" s="188"/>
      <c r="U42" s="188"/>
      <c r="V42" s="184"/>
      <c r="W42" s="184"/>
      <c r="X42" s="189"/>
      <c r="Y42" s="189"/>
      <c r="Z42" s="184"/>
      <c r="AA42" s="184">
        <v>2</v>
      </c>
      <c r="AB42" s="190"/>
      <c r="AC42" s="190"/>
      <c r="AD42" s="184"/>
      <c r="AE42" s="184"/>
      <c r="AF42" s="192">
        <f t="shared" si="0"/>
        <v>2</v>
      </c>
      <c r="AG42" s="192">
        <f t="shared" si="1"/>
        <v>0</v>
      </c>
      <c r="AH42" s="36"/>
    </row>
    <row r="43" spans="1:34" s="56" customFormat="1" x14ac:dyDescent="0.25">
      <c r="A43" s="52"/>
      <c r="B43" s="53"/>
      <c r="C43" s="95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  <c r="AA43" s="54"/>
      <c r="AB43" s="54"/>
      <c r="AC43" s="54"/>
      <c r="AD43" s="54"/>
      <c r="AE43" s="54"/>
      <c r="AF43" s="54"/>
      <c r="AG43" s="55"/>
      <c r="AH43" s="54"/>
    </row>
    <row r="44" spans="1:34" x14ac:dyDescent="0.25">
      <c r="A44" s="57"/>
      <c r="B44" s="325"/>
      <c r="C44" s="326"/>
      <c r="D44" s="327">
        <f>SUM(D9:D42)-SUM(E9:E42)</f>
        <v>0</v>
      </c>
      <c r="E44" s="327"/>
      <c r="F44" s="304">
        <f>SUM(F9:F42)-SUM(G9:G42)</f>
        <v>19</v>
      </c>
      <c r="G44" s="304"/>
      <c r="H44" s="303">
        <f>SUM(H9:H42)-SUM(I9:I42)</f>
        <v>0</v>
      </c>
      <c r="I44" s="303"/>
      <c r="J44" s="304">
        <f>SUM(J9:J42)-SUM(K9:K42)</f>
        <v>26</v>
      </c>
      <c r="K44" s="304"/>
      <c r="L44" s="324">
        <f>SUM(L9:L42)-SUM(M9:M42)</f>
        <v>0</v>
      </c>
      <c r="M44" s="324"/>
      <c r="N44" s="304">
        <f>SUM(N9:N42)-SUM(O9:O42)</f>
        <v>52</v>
      </c>
      <c r="O44" s="304"/>
      <c r="P44" s="317">
        <f>SUM(P9:P42)-SUM(Q9:Q42)</f>
        <v>0</v>
      </c>
      <c r="Q44" s="317"/>
      <c r="R44" s="304">
        <f>SUM(R9:R42)-SUM(S9:S42)</f>
        <v>74</v>
      </c>
      <c r="S44" s="304"/>
      <c r="T44" s="318">
        <f>SUM(T9:T42)-SUM(U9:U42)</f>
        <v>0</v>
      </c>
      <c r="U44" s="318"/>
      <c r="V44" s="304">
        <f>SUM(V9:V42)-SUM(W9:W42)</f>
        <v>12</v>
      </c>
      <c r="W44" s="304"/>
      <c r="X44" s="319">
        <f>SUM(X9:X42)-SUM(Y9:Y42)</f>
        <v>71</v>
      </c>
      <c r="Y44" s="319"/>
      <c r="Z44" s="304">
        <f>SUM(Z9:Z42)-SUM(AA9:AA42)</f>
        <v>61</v>
      </c>
      <c r="AA44" s="304"/>
      <c r="AB44" s="320">
        <f>SUM(AB9:AB42)-SUM(AC9:AC42)</f>
        <v>57</v>
      </c>
      <c r="AC44" s="320"/>
      <c r="AD44" s="304">
        <f>SUM(AD9:AD42)-SUM(AE9:AE42)</f>
        <v>0</v>
      </c>
      <c r="AE44" s="304"/>
      <c r="AF44" s="43"/>
      <c r="AG44" s="20">
        <f t="shared" si="1"/>
        <v>372</v>
      </c>
      <c r="AH44" s="58"/>
    </row>
    <row r="45" spans="1:34" s="61" customFormat="1" x14ac:dyDescent="0.25">
      <c r="A45" s="321" t="s">
        <v>25</v>
      </c>
      <c r="B45" s="322"/>
      <c r="C45" s="322"/>
      <c r="D45" s="322"/>
      <c r="E45" s="322"/>
      <c r="F45" s="322"/>
      <c r="G45" s="322"/>
      <c r="H45" s="322"/>
      <c r="I45" s="322"/>
      <c r="J45" s="322"/>
      <c r="K45" s="322"/>
      <c r="L45" s="322"/>
      <c r="M45" s="322"/>
      <c r="N45" s="322"/>
      <c r="O45" s="322"/>
      <c r="P45" s="322"/>
      <c r="Q45" s="322"/>
      <c r="R45" s="322"/>
      <c r="S45" s="322"/>
      <c r="T45" s="322"/>
      <c r="U45" s="322"/>
      <c r="V45" s="322"/>
      <c r="W45" s="322"/>
      <c r="X45" s="322"/>
      <c r="Y45" s="322"/>
      <c r="Z45" s="322"/>
      <c r="AA45" s="322"/>
      <c r="AB45" s="322"/>
      <c r="AC45" s="322"/>
      <c r="AD45" s="322"/>
      <c r="AE45" s="323"/>
      <c r="AF45" s="59">
        <f>SUM(AF9:AF42)</f>
        <v>341</v>
      </c>
      <c r="AG45" s="59">
        <f>SUM(AG9:AG42)</f>
        <v>713</v>
      </c>
      <c r="AH45" s="60"/>
    </row>
    <row r="46" spans="1:34" x14ac:dyDescent="0.25">
      <c r="A46" s="321" t="s">
        <v>26</v>
      </c>
      <c r="B46" s="322"/>
      <c r="C46" s="322"/>
      <c r="D46" s="322"/>
      <c r="E46" s="322"/>
      <c r="F46" s="322"/>
      <c r="G46" s="322"/>
      <c r="H46" s="322"/>
      <c r="I46" s="322"/>
      <c r="J46" s="322"/>
      <c r="K46" s="322"/>
      <c r="L46" s="322"/>
      <c r="M46" s="322"/>
      <c r="N46" s="322"/>
      <c r="O46" s="322"/>
      <c r="P46" s="322"/>
      <c r="Q46" s="322"/>
      <c r="R46" s="322"/>
      <c r="S46" s="322"/>
      <c r="T46" s="322"/>
      <c r="U46" s="322"/>
      <c r="V46" s="322"/>
      <c r="W46" s="322"/>
      <c r="X46" s="322"/>
      <c r="Y46" s="322"/>
      <c r="Z46" s="322"/>
      <c r="AA46" s="322"/>
      <c r="AB46" s="322"/>
      <c r="AC46" s="322"/>
      <c r="AD46" s="322"/>
      <c r="AE46" s="323"/>
      <c r="AF46" s="315">
        <f>AG45-AF45</f>
        <v>372</v>
      </c>
      <c r="AG46" s="316"/>
      <c r="AH46" s="60"/>
    </row>
  </sheetData>
  <mergeCells count="44">
    <mergeCell ref="A1:F1"/>
    <mergeCell ref="AB7:AC7"/>
    <mergeCell ref="P7:Q7"/>
    <mergeCell ref="R7:S7"/>
    <mergeCell ref="T7:U7"/>
    <mergeCell ref="V7:W7"/>
    <mergeCell ref="AD7:AE7"/>
    <mergeCell ref="AF7:AF8"/>
    <mergeCell ref="Z7:AA7"/>
    <mergeCell ref="N7:O7"/>
    <mergeCell ref="J7:K7"/>
    <mergeCell ref="L7:M7"/>
    <mergeCell ref="AF46:AG46"/>
    <mergeCell ref="N44:O44"/>
    <mergeCell ref="P44:Q44"/>
    <mergeCell ref="R44:S44"/>
    <mergeCell ref="T44:U44"/>
    <mergeCell ref="V44:W44"/>
    <mergeCell ref="X44:Y44"/>
    <mergeCell ref="Z44:AA44"/>
    <mergeCell ref="AB44:AC44"/>
    <mergeCell ref="AD44:AE44"/>
    <mergeCell ref="A45:AE45"/>
    <mergeCell ref="A46:AE46"/>
    <mergeCell ref="L44:M44"/>
    <mergeCell ref="B44:C44"/>
    <mergeCell ref="D44:E44"/>
    <mergeCell ref="F44:G44"/>
    <mergeCell ref="AG7:AG8"/>
    <mergeCell ref="X7:Y7"/>
    <mergeCell ref="H44:I44"/>
    <mergeCell ref="J44:K44"/>
    <mergeCell ref="A2:C2"/>
    <mergeCell ref="A3:AH3"/>
    <mergeCell ref="A4:AH4"/>
    <mergeCell ref="A5:AE5"/>
    <mergeCell ref="A6:A8"/>
    <mergeCell ref="B6:B8"/>
    <mergeCell ref="C6:C8"/>
    <mergeCell ref="D6:AG6"/>
    <mergeCell ref="AH6:AH8"/>
    <mergeCell ref="D7:E7"/>
    <mergeCell ref="F7:G7"/>
    <mergeCell ref="H7:I7"/>
  </mergeCells>
  <pageMargins left="0.31" right="0.2" top="0.39" bottom="0.42" header="0.3" footer="0.3"/>
  <pageSetup paperSize="9" orientation="landscape" horizontalDpi="4294967293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51"/>
  <sheetViews>
    <sheetView workbookViewId="0">
      <pane ySplit="8" topLeftCell="A36" activePane="bottomLeft" state="frozen"/>
      <selection pane="bottomLeft" activeCell="R48" sqref="R48:S48"/>
    </sheetView>
  </sheetViews>
  <sheetFormatPr defaultColWidth="9.140625" defaultRowHeight="15" x14ac:dyDescent="0.25"/>
  <cols>
    <col min="1" max="1" width="3.5703125" style="6" customWidth="1"/>
    <col min="2" max="2" width="10.7109375" style="62" customWidth="1"/>
    <col min="3" max="3" width="20.42578125" style="96" customWidth="1"/>
    <col min="4" max="31" width="3.28515625" style="6" customWidth="1"/>
    <col min="32" max="32" width="5.42578125" style="6" customWidth="1"/>
    <col min="33" max="33" width="4.42578125" style="6" bestFit="1" customWidth="1"/>
    <col min="34" max="34" width="9.7109375" style="6" customWidth="1"/>
    <col min="35" max="16384" width="9.140625" style="6"/>
  </cols>
  <sheetData>
    <row r="1" spans="1:34" x14ac:dyDescent="0.25">
      <c r="A1" s="329" t="s">
        <v>0</v>
      </c>
      <c r="B1" s="329"/>
      <c r="C1" s="329"/>
      <c r="D1" s="329"/>
      <c r="E1" s="329"/>
      <c r="F1" s="329"/>
      <c r="G1" s="198"/>
      <c r="H1" s="198"/>
      <c r="I1" s="198"/>
      <c r="J1" s="2"/>
      <c r="K1" s="2"/>
      <c r="L1" s="3"/>
      <c r="M1" s="3"/>
      <c r="N1" s="3"/>
      <c r="O1" s="4"/>
      <c r="P1" s="4"/>
      <c r="Q1" s="4"/>
      <c r="R1" s="4"/>
      <c r="S1" s="4"/>
      <c r="T1" s="5"/>
      <c r="U1" s="4"/>
      <c r="V1" s="4"/>
      <c r="W1" s="4"/>
      <c r="X1" s="198"/>
      <c r="Y1" s="3"/>
      <c r="Z1" s="4" t="s">
        <v>1</v>
      </c>
      <c r="AA1" s="3"/>
      <c r="AB1" s="5"/>
      <c r="AC1" s="4"/>
      <c r="AD1" s="4"/>
      <c r="AE1" s="3"/>
      <c r="AF1" s="3"/>
      <c r="AG1" s="3"/>
      <c r="AH1" s="3"/>
    </row>
    <row r="2" spans="1:34" x14ac:dyDescent="0.25">
      <c r="A2" s="305" t="s">
        <v>2</v>
      </c>
      <c r="B2" s="305"/>
      <c r="C2" s="305"/>
      <c r="D2" s="204"/>
      <c r="E2" s="204"/>
      <c r="F2" s="204"/>
      <c r="G2" s="204"/>
      <c r="H2" s="204"/>
      <c r="I2" s="204"/>
      <c r="J2" s="8"/>
      <c r="K2" s="8"/>
      <c r="L2" s="3"/>
      <c r="M2" s="3"/>
      <c r="N2" s="3"/>
      <c r="O2" s="9"/>
      <c r="P2" s="9"/>
      <c r="Q2" s="9"/>
      <c r="R2" s="9"/>
      <c r="S2" s="9"/>
      <c r="T2" s="10"/>
      <c r="U2" s="9"/>
      <c r="V2" s="9"/>
      <c r="W2" s="9"/>
      <c r="X2" s="204"/>
      <c r="Y2" s="3"/>
      <c r="Z2" s="9" t="s">
        <v>3</v>
      </c>
      <c r="AA2" s="3"/>
      <c r="AB2" s="10"/>
      <c r="AC2" s="9"/>
      <c r="AD2" s="9"/>
      <c r="AE2" s="3"/>
      <c r="AF2" s="3"/>
      <c r="AG2" s="3"/>
      <c r="AH2" s="3"/>
    </row>
    <row r="3" spans="1:34" x14ac:dyDescent="0.25">
      <c r="A3" s="306" t="s">
        <v>58</v>
      </c>
      <c r="B3" s="306"/>
      <c r="C3" s="306"/>
      <c r="D3" s="306"/>
      <c r="E3" s="306"/>
      <c r="F3" s="306"/>
      <c r="G3" s="306"/>
      <c r="H3" s="306"/>
      <c r="I3" s="306"/>
      <c r="J3" s="306"/>
      <c r="K3" s="306"/>
      <c r="L3" s="306"/>
      <c r="M3" s="306"/>
      <c r="N3" s="306"/>
      <c r="O3" s="306"/>
      <c r="P3" s="306"/>
      <c r="Q3" s="306"/>
      <c r="R3" s="306"/>
      <c r="S3" s="306"/>
      <c r="T3" s="306"/>
      <c r="U3" s="306"/>
      <c r="V3" s="306"/>
      <c r="W3" s="306"/>
      <c r="X3" s="306"/>
      <c r="Y3" s="306"/>
      <c r="Z3" s="306"/>
      <c r="AA3" s="306"/>
      <c r="AB3" s="306"/>
      <c r="AC3" s="306"/>
      <c r="AD3" s="306"/>
      <c r="AE3" s="306"/>
      <c r="AF3" s="306"/>
      <c r="AG3" s="306"/>
      <c r="AH3" s="306"/>
    </row>
    <row r="4" spans="1:34" x14ac:dyDescent="0.25">
      <c r="A4" s="306" t="s">
        <v>157</v>
      </c>
      <c r="B4" s="306"/>
      <c r="C4" s="306"/>
      <c r="D4" s="306"/>
      <c r="E4" s="306"/>
      <c r="F4" s="306"/>
      <c r="G4" s="306"/>
      <c r="H4" s="306"/>
      <c r="I4" s="306"/>
      <c r="J4" s="306"/>
      <c r="K4" s="306"/>
      <c r="L4" s="306"/>
      <c r="M4" s="306"/>
      <c r="N4" s="306"/>
      <c r="O4" s="306"/>
      <c r="P4" s="306"/>
      <c r="Q4" s="306"/>
      <c r="R4" s="306"/>
      <c r="S4" s="306"/>
      <c r="T4" s="306"/>
      <c r="U4" s="306"/>
      <c r="V4" s="306"/>
      <c r="W4" s="306"/>
      <c r="X4" s="306"/>
      <c r="Y4" s="306"/>
      <c r="Z4" s="306"/>
      <c r="AA4" s="306"/>
      <c r="AB4" s="306"/>
      <c r="AC4" s="306"/>
      <c r="AD4" s="306"/>
      <c r="AE4" s="306"/>
      <c r="AF4" s="306"/>
      <c r="AG4" s="306"/>
      <c r="AH4" s="306"/>
    </row>
    <row r="5" spans="1:34" x14ac:dyDescent="0.25">
      <c r="A5" s="306"/>
      <c r="B5" s="306"/>
      <c r="C5" s="306"/>
      <c r="D5" s="306"/>
      <c r="E5" s="306"/>
      <c r="F5" s="306"/>
      <c r="G5" s="306"/>
      <c r="H5" s="306"/>
      <c r="I5" s="306"/>
      <c r="J5" s="306"/>
      <c r="K5" s="306"/>
      <c r="L5" s="306"/>
      <c r="M5" s="306"/>
      <c r="N5" s="306"/>
      <c r="O5" s="306"/>
      <c r="P5" s="306"/>
      <c r="Q5" s="306"/>
      <c r="R5" s="306"/>
      <c r="S5" s="306"/>
      <c r="T5" s="306"/>
      <c r="U5" s="306"/>
      <c r="V5" s="306"/>
      <c r="W5" s="306"/>
      <c r="X5" s="306"/>
      <c r="Y5" s="306"/>
      <c r="Z5" s="306"/>
      <c r="AA5" s="306"/>
      <c r="AB5" s="306"/>
      <c r="AC5" s="306"/>
      <c r="AD5" s="306"/>
      <c r="AE5" s="306"/>
      <c r="AF5" s="205"/>
      <c r="AG5" s="205"/>
      <c r="AH5" s="205"/>
    </row>
    <row r="6" spans="1:34" x14ac:dyDescent="0.25">
      <c r="A6" s="307" t="s">
        <v>4</v>
      </c>
      <c r="B6" s="308" t="s">
        <v>5</v>
      </c>
      <c r="C6" s="309" t="s">
        <v>6</v>
      </c>
      <c r="D6" s="310" t="s">
        <v>7</v>
      </c>
      <c r="E6" s="311"/>
      <c r="F6" s="311"/>
      <c r="G6" s="311"/>
      <c r="H6" s="311"/>
      <c r="I6" s="311"/>
      <c r="J6" s="311"/>
      <c r="K6" s="311"/>
      <c r="L6" s="311"/>
      <c r="M6" s="311"/>
      <c r="N6" s="311"/>
      <c r="O6" s="311"/>
      <c r="P6" s="311"/>
      <c r="Q6" s="311"/>
      <c r="R6" s="311"/>
      <c r="S6" s="311"/>
      <c r="T6" s="311"/>
      <c r="U6" s="311"/>
      <c r="V6" s="311"/>
      <c r="W6" s="311"/>
      <c r="X6" s="311"/>
      <c r="Y6" s="311"/>
      <c r="Z6" s="311"/>
      <c r="AA6" s="311"/>
      <c r="AB6" s="311"/>
      <c r="AC6" s="311"/>
      <c r="AD6" s="311"/>
      <c r="AE6" s="311"/>
      <c r="AF6" s="311"/>
      <c r="AG6" s="312"/>
      <c r="AH6" s="307" t="s">
        <v>8</v>
      </c>
    </row>
    <row r="7" spans="1:34" x14ac:dyDescent="0.25">
      <c r="A7" s="307"/>
      <c r="B7" s="308"/>
      <c r="C7" s="309"/>
      <c r="D7" s="313" t="s">
        <v>9</v>
      </c>
      <c r="E7" s="313"/>
      <c r="F7" s="307" t="s">
        <v>10</v>
      </c>
      <c r="G7" s="307"/>
      <c r="H7" s="314" t="s">
        <v>11</v>
      </c>
      <c r="I7" s="314"/>
      <c r="J7" s="307" t="s">
        <v>12</v>
      </c>
      <c r="K7" s="307"/>
      <c r="L7" s="328" t="s">
        <v>13</v>
      </c>
      <c r="M7" s="328"/>
      <c r="N7" s="307" t="s">
        <v>14</v>
      </c>
      <c r="O7" s="307"/>
      <c r="P7" s="331" t="s">
        <v>15</v>
      </c>
      <c r="Q7" s="331"/>
      <c r="R7" s="307" t="s">
        <v>16</v>
      </c>
      <c r="S7" s="307"/>
      <c r="T7" s="334" t="s">
        <v>17</v>
      </c>
      <c r="U7" s="334"/>
      <c r="V7" s="307" t="s">
        <v>18</v>
      </c>
      <c r="W7" s="307"/>
      <c r="X7" s="302" t="s">
        <v>19</v>
      </c>
      <c r="Y7" s="302"/>
      <c r="Z7" s="307" t="s">
        <v>20</v>
      </c>
      <c r="AA7" s="307"/>
      <c r="AB7" s="330" t="s">
        <v>21</v>
      </c>
      <c r="AC7" s="330"/>
      <c r="AD7" s="307" t="s">
        <v>22</v>
      </c>
      <c r="AE7" s="307"/>
      <c r="AF7" s="300" t="s">
        <v>24</v>
      </c>
      <c r="AG7" s="300" t="s">
        <v>23</v>
      </c>
      <c r="AH7" s="307"/>
    </row>
    <row r="8" spans="1:34" x14ac:dyDescent="0.25">
      <c r="A8" s="307"/>
      <c r="B8" s="308"/>
      <c r="C8" s="309"/>
      <c r="D8" s="206" t="s">
        <v>23</v>
      </c>
      <c r="E8" s="206" t="s">
        <v>24</v>
      </c>
      <c r="F8" s="201" t="s">
        <v>23</v>
      </c>
      <c r="G8" s="201" t="s">
        <v>24</v>
      </c>
      <c r="H8" s="207" t="s">
        <v>23</v>
      </c>
      <c r="I8" s="207" t="s">
        <v>24</v>
      </c>
      <c r="J8" s="201" t="s">
        <v>23</v>
      </c>
      <c r="K8" s="201" t="s">
        <v>24</v>
      </c>
      <c r="L8" s="202" t="s">
        <v>23</v>
      </c>
      <c r="M8" s="202" t="s">
        <v>24</v>
      </c>
      <c r="N8" s="201" t="s">
        <v>23</v>
      </c>
      <c r="O8" s="201" t="s">
        <v>24</v>
      </c>
      <c r="P8" s="200" t="s">
        <v>23</v>
      </c>
      <c r="Q8" s="200" t="s">
        <v>24</v>
      </c>
      <c r="R8" s="201" t="s">
        <v>23</v>
      </c>
      <c r="S8" s="201" t="s">
        <v>24</v>
      </c>
      <c r="T8" s="223" t="s">
        <v>23</v>
      </c>
      <c r="U8" s="223" t="s">
        <v>24</v>
      </c>
      <c r="V8" s="201" t="s">
        <v>23</v>
      </c>
      <c r="W8" s="201" t="s">
        <v>24</v>
      </c>
      <c r="X8" s="203" t="s">
        <v>23</v>
      </c>
      <c r="Y8" s="203" t="s">
        <v>24</v>
      </c>
      <c r="Z8" s="201" t="s">
        <v>23</v>
      </c>
      <c r="AA8" s="201" t="s">
        <v>24</v>
      </c>
      <c r="AB8" s="199" t="s">
        <v>23</v>
      </c>
      <c r="AC8" s="199" t="s">
        <v>24</v>
      </c>
      <c r="AD8" s="201" t="s">
        <v>23</v>
      </c>
      <c r="AE8" s="201" t="s">
        <v>24</v>
      </c>
      <c r="AF8" s="301"/>
      <c r="AG8" s="301"/>
      <c r="AH8" s="307"/>
    </row>
    <row r="9" spans="1:34" s="85" customFormat="1" x14ac:dyDescent="0.25">
      <c r="A9" s="72">
        <v>1</v>
      </c>
      <c r="B9" s="164">
        <v>43983</v>
      </c>
      <c r="C9" s="165" t="s">
        <v>152</v>
      </c>
      <c r="D9" s="166"/>
      <c r="E9" s="166"/>
      <c r="F9" s="72">
        <v>19</v>
      </c>
      <c r="G9" s="72"/>
      <c r="H9" s="167"/>
      <c r="I9" s="167"/>
      <c r="J9" s="72">
        <v>26</v>
      </c>
      <c r="K9" s="72"/>
      <c r="L9" s="168"/>
      <c r="M9" s="168"/>
      <c r="N9" s="72">
        <v>52</v>
      </c>
      <c r="O9" s="72"/>
      <c r="P9" s="169"/>
      <c r="Q9" s="169"/>
      <c r="R9" s="72">
        <v>74</v>
      </c>
      <c r="S9" s="72"/>
      <c r="T9" s="224"/>
      <c r="U9" s="224"/>
      <c r="V9" s="72">
        <v>12</v>
      </c>
      <c r="W9" s="72"/>
      <c r="X9" s="171">
        <v>71</v>
      </c>
      <c r="Y9" s="171"/>
      <c r="Z9" s="72">
        <v>61</v>
      </c>
      <c r="AA9" s="72"/>
      <c r="AB9" s="172">
        <v>57</v>
      </c>
      <c r="AC9" s="172"/>
      <c r="AD9" s="72"/>
      <c r="AE9" s="72"/>
      <c r="AF9" s="82">
        <f>E9+G9+I9+K9+M9+O9+Q9+S9+U9+W9+Y9+AA9+AC9+AE9</f>
        <v>0</v>
      </c>
      <c r="AG9" s="82">
        <f>D9+F9+H9+J9+L9+N9+P9+R9+T9+V9+X9+Z9+AB9+AD9</f>
        <v>372</v>
      </c>
      <c r="AH9" s="153"/>
    </row>
    <row r="10" spans="1:34" s="3" customFormat="1" x14ac:dyDescent="0.25">
      <c r="A10" s="209">
        <v>2</v>
      </c>
      <c r="B10" s="217">
        <v>43983</v>
      </c>
      <c r="C10" s="218" t="s">
        <v>138</v>
      </c>
      <c r="D10" s="22"/>
      <c r="E10" s="22"/>
      <c r="F10" s="219"/>
      <c r="G10" s="219"/>
      <c r="H10" s="23"/>
      <c r="I10" s="23"/>
      <c r="J10" s="219"/>
      <c r="K10" s="219"/>
      <c r="L10" s="24"/>
      <c r="M10" s="24"/>
      <c r="N10" s="219"/>
      <c r="O10" s="219"/>
      <c r="P10" s="25"/>
      <c r="Q10" s="25"/>
      <c r="R10" s="219"/>
      <c r="S10" s="219"/>
      <c r="T10" s="220"/>
      <c r="U10" s="220"/>
      <c r="V10" s="219"/>
      <c r="W10" s="219"/>
      <c r="X10" s="26"/>
      <c r="Y10" s="26">
        <v>12</v>
      </c>
      <c r="Z10" s="219"/>
      <c r="AA10" s="219"/>
      <c r="AB10" s="27"/>
      <c r="AC10" s="27"/>
      <c r="AD10" s="219"/>
      <c r="AE10" s="219"/>
      <c r="AF10" s="209">
        <f t="shared" ref="AF10:AF46" si="0">E10+G10+I10+K10+M10+O10+Q10+S10+U10+W10+Y10+AA10+AC10+AE10</f>
        <v>12</v>
      </c>
      <c r="AG10" s="209">
        <f t="shared" ref="AG10:AG14" si="1">D10+F10+H10+J10+L10+N10+P10+R10+T10+V10+X10+Z10+AB10+AD10</f>
        <v>0</v>
      </c>
      <c r="AH10" s="219"/>
    </row>
    <row r="11" spans="1:34" s="3" customFormat="1" x14ac:dyDescent="0.25">
      <c r="A11" s="216">
        <v>3</v>
      </c>
      <c r="B11" s="214">
        <v>43987</v>
      </c>
      <c r="C11" s="215" t="s">
        <v>139</v>
      </c>
      <c r="D11" s="29"/>
      <c r="E11" s="29"/>
      <c r="F11" s="213"/>
      <c r="G11" s="213"/>
      <c r="H11" s="30"/>
      <c r="I11" s="30"/>
      <c r="J11" s="213"/>
      <c r="K11" s="213"/>
      <c r="L11" s="31"/>
      <c r="M11" s="31"/>
      <c r="N11" s="213"/>
      <c r="O11" s="213">
        <v>12</v>
      </c>
      <c r="P11" s="32"/>
      <c r="Q11" s="32"/>
      <c r="R11" s="213"/>
      <c r="S11" s="213"/>
      <c r="T11" s="221"/>
      <c r="U11" s="221"/>
      <c r="V11" s="213"/>
      <c r="W11" s="213"/>
      <c r="X11" s="33"/>
      <c r="Y11" s="33"/>
      <c r="Z11" s="213"/>
      <c r="AA11" s="213"/>
      <c r="AB11" s="34"/>
      <c r="AC11" s="34"/>
      <c r="AD11" s="213"/>
      <c r="AE11" s="213"/>
      <c r="AF11" s="209">
        <f t="shared" si="0"/>
        <v>12</v>
      </c>
      <c r="AG11" s="209">
        <f t="shared" si="1"/>
        <v>0</v>
      </c>
      <c r="AH11" s="213"/>
    </row>
    <row r="12" spans="1:34" s="3" customFormat="1" x14ac:dyDescent="0.25">
      <c r="A12" s="209">
        <v>4</v>
      </c>
      <c r="B12" s="214">
        <v>43990</v>
      </c>
      <c r="C12" s="215" t="s">
        <v>140</v>
      </c>
      <c r="D12" s="29"/>
      <c r="E12" s="29"/>
      <c r="F12" s="213"/>
      <c r="G12" s="213">
        <v>24</v>
      </c>
      <c r="H12" s="30"/>
      <c r="I12" s="30"/>
      <c r="J12" s="213"/>
      <c r="K12" s="213"/>
      <c r="L12" s="31"/>
      <c r="M12" s="31"/>
      <c r="N12" s="213"/>
      <c r="O12" s="213"/>
      <c r="P12" s="32"/>
      <c r="Q12" s="32"/>
      <c r="R12" s="213"/>
      <c r="S12" s="213"/>
      <c r="T12" s="221"/>
      <c r="U12" s="221"/>
      <c r="V12" s="213"/>
      <c r="W12" s="213"/>
      <c r="X12" s="33"/>
      <c r="Y12" s="33"/>
      <c r="Z12" s="213"/>
      <c r="AA12" s="213"/>
      <c r="AB12" s="34"/>
      <c r="AC12" s="34"/>
      <c r="AD12" s="213"/>
      <c r="AE12" s="213"/>
      <c r="AF12" s="209">
        <f t="shared" si="0"/>
        <v>24</v>
      </c>
      <c r="AG12" s="209">
        <f t="shared" si="1"/>
        <v>0</v>
      </c>
      <c r="AH12" s="213"/>
    </row>
    <row r="13" spans="1:34" s="3" customFormat="1" x14ac:dyDescent="0.25">
      <c r="A13" s="216">
        <v>5</v>
      </c>
      <c r="B13" s="214">
        <v>43990</v>
      </c>
      <c r="C13" s="215" t="s">
        <v>141</v>
      </c>
      <c r="D13" s="29"/>
      <c r="E13" s="29"/>
      <c r="F13" s="213"/>
      <c r="G13" s="213">
        <v>9</v>
      </c>
      <c r="H13" s="30"/>
      <c r="I13" s="30"/>
      <c r="J13" s="213"/>
      <c r="K13" s="213"/>
      <c r="L13" s="31"/>
      <c r="M13" s="31"/>
      <c r="N13" s="213"/>
      <c r="O13" s="213"/>
      <c r="P13" s="32"/>
      <c r="Q13" s="32"/>
      <c r="R13" s="213"/>
      <c r="S13" s="213"/>
      <c r="T13" s="221"/>
      <c r="U13" s="221"/>
      <c r="V13" s="213"/>
      <c r="W13" s="213"/>
      <c r="X13" s="33"/>
      <c r="Y13" s="33"/>
      <c r="Z13" s="213"/>
      <c r="AA13" s="213">
        <v>3</v>
      </c>
      <c r="AB13" s="34"/>
      <c r="AC13" s="34"/>
      <c r="AD13" s="213"/>
      <c r="AE13" s="213"/>
      <c r="AF13" s="209">
        <f t="shared" si="0"/>
        <v>12</v>
      </c>
      <c r="AG13" s="209">
        <f t="shared" si="1"/>
        <v>0</v>
      </c>
      <c r="AH13" s="213"/>
    </row>
    <row r="14" spans="1:34" s="3" customFormat="1" x14ac:dyDescent="0.25">
      <c r="A14" s="209">
        <v>6</v>
      </c>
      <c r="B14" s="210">
        <v>43990</v>
      </c>
      <c r="C14" s="211" t="s">
        <v>142</v>
      </c>
      <c r="D14" s="37"/>
      <c r="E14" s="37"/>
      <c r="F14" s="212">
        <v>15</v>
      </c>
      <c r="G14" s="212"/>
      <c r="H14" s="38"/>
      <c r="I14" s="38"/>
      <c r="J14" s="212"/>
      <c r="K14" s="212"/>
      <c r="L14" s="39"/>
      <c r="M14" s="39"/>
      <c r="N14" s="212"/>
      <c r="O14" s="212"/>
      <c r="P14" s="40"/>
      <c r="Q14" s="40"/>
      <c r="R14" s="212"/>
      <c r="S14" s="212"/>
      <c r="T14" s="222"/>
      <c r="U14" s="222"/>
      <c r="V14" s="212"/>
      <c r="W14" s="212"/>
      <c r="X14" s="41"/>
      <c r="Y14" s="41"/>
      <c r="Z14" s="212"/>
      <c r="AA14" s="212"/>
      <c r="AB14" s="42"/>
      <c r="AC14" s="42"/>
      <c r="AD14" s="212"/>
      <c r="AE14" s="212"/>
      <c r="AF14" s="209">
        <f t="shared" si="0"/>
        <v>0</v>
      </c>
      <c r="AG14" s="209">
        <f t="shared" si="1"/>
        <v>15</v>
      </c>
      <c r="AH14" s="213"/>
    </row>
    <row r="15" spans="1:34" s="3" customFormat="1" x14ac:dyDescent="0.25">
      <c r="A15" s="216">
        <v>7</v>
      </c>
      <c r="B15" s="210">
        <v>43991</v>
      </c>
      <c r="C15" s="211" t="s">
        <v>143</v>
      </c>
      <c r="D15" s="37"/>
      <c r="E15" s="37"/>
      <c r="F15" s="212"/>
      <c r="G15" s="212"/>
      <c r="H15" s="38"/>
      <c r="I15" s="38"/>
      <c r="J15" s="212"/>
      <c r="K15" s="212">
        <v>3</v>
      </c>
      <c r="L15" s="39"/>
      <c r="M15" s="39"/>
      <c r="N15" s="212"/>
      <c r="O15" s="212"/>
      <c r="P15" s="40"/>
      <c r="Q15" s="40"/>
      <c r="R15" s="212"/>
      <c r="S15" s="212"/>
      <c r="T15" s="222"/>
      <c r="U15" s="222"/>
      <c r="V15" s="212"/>
      <c r="W15" s="212">
        <v>2</v>
      </c>
      <c r="X15" s="41"/>
      <c r="Y15" s="41"/>
      <c r="Z15" s="212"/>
      <c r="AA15" s="212">
        <v>3</v>
      </c>
      <c r="AB15" s="42"/>
      <c r="AC15" s="42"/>
      <c r="AD15" s="212"/>
      <c r="AE15" s="212"/>
      <c r="AF15" s="209">
        <f t="shared" si="0"/>
        <v>8</v>
      </c>
      <c r="AG15" s="209">
        <f>D15+F15+H15+J15+L15+N15+P15+R15+T15+V15+X15+Z15+AB15+AD15</f>
        <v>0</v>
      </c>
      <c r="AH15" s="213"/>
    </row>
    <row r="16" spans="1:34" s="3" customFormat="1" x14ac:dyDescent="0.25">
      <c r="A16" s="209">
        <v>8</v>
      </c>
      <c r="B16" s="210">
        <v>43993</v>
      </c>
      <c r="C16" s="211" t="s">
        <v>147</v>
      </c>
      <c r="D16" s="37"/>
      <c r="E16" s="37"/>
      <c r="F16" s="212"/>
      <c r="G16" s="212"/>
      <c r="H16" s="38"/>
      <c r="I16" s="38"/>
      <c r="J16" s="212"/>
      <c r="K16" s="212"/>
      <c r="L16" s="39"/>
      <c r="M16" s="39"/>
      <c r="N16" s="212"/>
      <c r="O16" s="212"/>
      <c r="P16" s="40"/>
      <c r="Q16" s="40"/>
      <c r="R16" s="212"/>
      <c r="S16" s="212"/>
      <c r="T16" s="222"/>
      <c r="U16" s="222"/>
      <c r="V16" s="212"/>
      <c r="W16" s="212"/>
      <c r="X16" s="41"/>
      <c r="Y16" s="41"/>
      <c r="Z16" s="212"/>
      <c r="AA16" s="212"/>
      <c r="AB16" s="42"/>
      <c r="AC16" s="42">
        <v>1</v>
      </c>
      <c r="AD16" s="212"/>
      <c r="AE16" s="212"/>
      <c r="AF16" s="209">
        <f t="shared" si="0"/>
        <v>1</v>
      </c>
      <c r="AG16" s="209">
        <f t="shared" ref="AG16:AG46" si="2">D16+F16+H16+J16+L16+N16+P16+R16+T16+V16+X16+Z16+AB16+AD16</f>
        <v>0</v>
      </c>
      <c r="AH16" s="213"/>
    </row>
    <row r="17" spans="1:34" s="3" customFormat="1" x14ac:dyDescent="0.25">
      <c r="A17" s="216">
        <v>9</v>
      </c>
      <c r="B17" s="210">
        <v>43993</v>
      </c>
      <c r="C17" s="211" t="s">
        <v>129</v>
      </c>
      <c r="D17" s="37"/>
      <c r="E17" s="37"/>
      <c r="F17" s="212"/>
      <c r="G17" s="212"/>
      <c r="H17" s="38"/>
      <c r="I17" s="38"/>
      <c r="J17" s="212"/>
      <c r="K17" s="212"/>
      <c r="L17" s="39"/>
      <c r="M17" s="39"/>
      <c r="N17" s="212"/>
      <c r="O17" s="212">
        <v>1</v>
      </c>
      <c r="P17" s="40"/>
      <c r="Q17" s="40"/>
      <c r="R17" s="212"/>
      <c r="S17" s="212"/>
      <c r="T17" s="222"/>
      <c r="U17" s="222"/>
      <c r="V17" s="212"/>
      <c r="W17" s="212"/>
      <c r="X17" s="41"/>
      <c r="Y17" s="41"/>
      <c r="Z17" s="212"/>
      <c r="AA17" s="212"/>
      <c r="AB17" s="42"/>
      <c r="AC17" s="42">
        <v>1</v>
      </c>
      <c r="AD17" s="212"/>
      <c r="AE17" s="212"/>
      <c r="AF17" s="209">
        <f t="shared" si="0"/>
        <v>2</v>
      </c>
      <c r="AG17" s="209">
        <f t="shared" si="2"/>
        <v>0</v>
      </c>
      <c r="AH17" s="213"/>
    </row>
    <row r="18" spans="1:34" s="3" customFormat="1" x14ac:dyDescent="0.25">
      <c r="A18" s="209">
        <v>10</v>
      </c>
      <c r="B18" s="210">
        <v>43993</v>
      </c>
      <c r="C18" s="211" t="s">
        <v>129</v>
      </c>
      <c r="D18" s="37"/>
      <c r="E18" s="37"/>
      <c r="F18" s="212"/>
      <c r="G18" s="212"/>
      <c r="H18" s="38"/>
      <c r="I18" s="38"/>
      <c r="J18" s="212"/>
      <c r="K18" s="212"/>
      <c r="L18" s="39"/>
      <c r="M18" s="39"/>
      <c r="N18" s="212"/>
      <c r="O18" s="212"/>
      <c r="P18" s="40"/>
      <c r="Q18" s="40"/>
      <c r="R18" s="212"/>
      <c r="S18" s="212"/>
      <c r="T18" s="222"/>
      <c r="U18" s="222"/>
      <c r="V18" s="212"/>
      <c r="W18" s="212"/>
      <c r="X18" s="41"/>
      <c r="Y18" s="41"/>
      <c r="Z18" s="212"/>
      <c r="AA18" s="212">
        <v>2</v>
      </c>
      <c r="AB18" s="42"/>
      <c r="AC18" s="42"/>
      <c r="AD18" s="212"/>
      <c r="AE18" s="212"/>
      <c r="AF18" s="209">
        <f t="shared" si="0"/>
        <v>2</v>
      </c>
      <c r="AG18" s="209">
        <f t="shared" si="2"/>
        <v>0</v>
      </c>
      <c r="AH18" s="213"/>
    </row>
    <row r="19" spans="1:34" s="3" customFormat="1" x14ac:dyDescent="0.25">
      <c r="A19" s="216">
        <v>11</v>
      </c>
      <c r="B19" s="210">
        <v>43994</v>
      </c>
      <c r="C19" s="211" t="s">
        <v>129</v>
      </c>
      <c r="D19" s="37"/>
      <c r="E19" s="37"/>
      <c r="F19" s="212"/>
      <c r="G19" s="212"/>
      <c r="H19" s="38"/>
      <c r="I19" s="38"/>
      <c r="J19" s="212"/>
      <c r="K19" s="212"/>
      <c r="L19" s="39"/>
      <c r="M19" s="39"/>
      <c r="N19" s="212"/>
      <c r="O19" s="212"/>
      <c r="P19" s="40"/>
      <c r="Q19" s="40"/>
      <c r="R19" s="212"/>
      <c r="S19" s="212"/>
      <c r="T19" s="222"/>
      <c r="U19" s="222"/>
      <c r="V19" s="212"/>
      <c r="W19" s="212"/>
      <c r="X19" s="41"/>
      <c r="Y19" s="41"/>
      <c r="Z19" s="212"/>
      <c r="AA19" s="212">
        <v>1</v>
      </c>
      <c r="AB19" s="42"/>
      <c r="AC19" s="42"/>
      <c r="AD19" s="212"/>
      <c r="AE19" s="212"/>
      <c r="AF19" s="209">
        <f t="shared" si="0"/>
        <v>1</v>
      </c>
      <c r="AG19" s="209">
        <f t="shared" si="2"/>
        <v>0</v>
      </c>
      <c r="AH19" s="213"/>
    </row>
    <row r="20" spans="1:34" s="3" customFormat="1" x14ac:dyDescent="0.25">
      <c r="A20" s="209">
        <v>12</v>
      </c>
      <c r="B20" s="210">
        <v>43995</v>
      </c>
      <c r="C20" s="211" t="s">
        <v>148</v>
      </c>
      <c r="D20" s="37"/>
      <c r="E20" s="37"/>
      <c r="F20" s="212"/>
      <c r="G20" s="212"/>
      <c r="H20" s="38"/>
      <c r="I20" s="38"/>
      <c r="J20" s="212"/>
      <c r="K20" s="212"/>
      <c r="L20" s="39"/>
      <c r="M20" s="39"/>
      <c r="N20" s="212"/>
      <c r="O20" s="212">
        <v>12</v>
      </c>
      <c r="P20" s="40"/>
      <c r="Q20" s="40"/>
      <c r="R20" s="212"/>
      <c r="S20" s="212"/>
      <c r="T20" s="222"/>
      <c r="U20" s="222"/>
      <c r="V20" s="212"/>
      <c r="W20" s="212"/>
      <c r="X20" s="41"/>
      <c r="Y20" s="41"/>
      <c r="Z20" s="212"/>
      <c r="AA20" s="212"/>
      <c r="AB20" s="42"/>
      <c r="AC20" s="42"/>
      <c r="AD20" s="212"/>
      <c r="AE20" s="212"/>
      <c r="AF20" s="209">
        <f t="shared" si="0"/>
        <v>12</v>
      </c>
      <c r="AG20" s="209">
        <f t="shared" si="2"/>
        <v>0</v>
      </c>
      <c r="AH20" s="213"/>
    </row>
    <row r="21" spans="1:34" s="3" customFormat="1" x14ac:dyDescent="0.25">
      <c r="A21" s="216">
        <v>13</v>
      </c>
      <c r="B21" s="210">
        <v>43995</v>
      </c>
      <c r="C21" s="211" t="s">
        <v>149</v>
      </c>
      <c r="D21" s="37"/>
      <c r="E21" s="37"/>
      <c r="F21" s="212"/>
      <c r="G21" s="212"/>
      <c r="H21" s="38"/>
      <c r="I21" s="38"/>
      <c r="J21" s="212"/>
      <c r="K21" s="212">
        <v>2</v>
      </c>
      <c r="L21" s="39"/>
      <c r="M21" s="39"/>
      <c r="N21" s="212"/>
      <c r="O21" s="212"/>
      <c r="P21" s="40"/>
      <c r="Q21" s="40"/>
      <c r="R21" s="212"/>
      <c r="S21" s="212"/>
      <c r="T21" s="222"/>
      <c r="U21" s="222"/>
      <c r="V21" s="212"/>
      <c r="W21" s="212"/>
      <c r="X21" s="41"/>
      <c r="Y21" s="41"/>
      <c r="Z21" s="212"/>
      <c r="AA21" s="212"/>
      <c r="AB21" s="42"/>
      <c r="AC21" s="42"/>
      <c r="AD21" s="212"/>
      <c r="AE21" s="212"/>
      <c r="AF21" s="209">
        <f t="shared" si="0"/>
        <v>2</v>
      </c>
      <c r="AG21" s="209">
        <f t="shared" si="2"/>
        <v>0</v>
      </c>
      <c r="AH21" s="213"/>
    </row>
    <row r="22" spans="1:34" s="3" customFormat="1" x14ac:dyDescent="0.25">
      <c r="A22" s="209">
        <v>14</v>
      </c>
      <c r="B22" s="210">
        <v>43995</v>
      </c>
      <c r="C22" s="211" t="s">
        <v>150</v>
      </c>
      <c r="D22" s="37"/>
      <c r="E22" s="37"/>
      <c r="F22" s="212"/>
      <c r="G22" s="212"/>
      <c r="H22" s="38"/>
      <c r="I22" s="38"/>
      <c r="J22" s="212"/>
      <c r="K22" s="212"/>
      <c r="L22" s="39"/>
      <c r="M22" s="39"/>
      <c r="N22" s="212"/>
      <c r="O22" s="212"/>
      <c r="P22" s="40"/>
      <c r="Q22" s="40"/>
      <c r="R22" s="212"/>
      <c r="S22" s="212"/>
      <c r="T22" s="222"/>
      <c r="U22" s="222"/>
      <c r="V22" s="212"/>
      <c r="W22" s="212"/>
      <c r="X22" s="41"/>
      <c r="Y22" s="41">
        <v>1</v>
      </c>
      <c r="Z22" s="212"/>
      <c r="AA22" s="212">
        <v>1</v>
      </c>
      <c r="AB22" s="42"/>
      <c r="AC22" s="42"/>
      <c r="AD22" s="212"/>
      <c r="AE22" s="212"/>
      <c r="AF22" s="209">
        <f t="shared" si="0"/>
        <v>2</v>
      </c>
      <c r="AG22" s="209">
        <f t="shared" si="2"/>
        <v>0</v>
      </c>
      <c r="AH22" s="213"/>
    </row>
    <row r="23" spans="1:34" s="3" customFormat="1" x14ac:dyDescent="0.25">
      <c r="A23" s="216">
        <v>15</v>
      </c>
      <c r="B23" s="210">
        <v>43994</v>
      </c>
      <c r="C23" s="211" t="s">
        <v>129</v>
      </c>
      <c r="D23" s="37"/>
      <c r="E23" s="37"/>
      <c r="F23" s="212"/>
      <c r="G23" s="212">
        <v>1</v>
      </c>
      <c r="H23" s="38"/>
      <c r="I23" s="38"/>
      <c r="J23" s="212"/>
      <c r="K23" s="212"/>
      <c r="L23" s="39"/>
      <c r="M23" s="39"/>
      <c r="N23" s="212"/>
      <c r="O23" s="212"/>
      <c r="P23" s="40"/>
      <c r="Q23" s="40"/>
      <c r="R23" s="212"/>
      <c r="S23" s="212"/>
      <c r="T23" s="222"/>
      <c r="U23" s="222"/>
      <c r="V23" s="212"/>
      <c r="W23" s="212"/>
      <c r="X23" s="41"/>
      <c r="Y23" s="41"/>
      <c r="Z23" s="212"/>
      <c r="AA23" s="212"/>
      <c r="AB23" s="42"/>
      <c r="AC23" s="42"/>
      <c r="AD23" s="212"/>
      <c r="AE23" s="212"/>
      <c r="AF23" s="209">
        <f t="shared" si="0"/>
        <v>1</v>
      </c>
      <c r="AG23" s="209">
        <f t="shared" si="2"/>
        <v>0</v>
      </c>
      <c r="AH23" s="213"/>
    </row>
    <row r="24" spans="1:34" x14ac:dyDescent="0.25">
      <c r="A24" s="20">
        <v>16</v>
      </c>
      <c r="B24" s="35">
        <v>43995</v>
      </c>
      <c r="C24" s="93" t="s">
        <v>151</v>
      </c>
      <c r="D24" s="37"/>
      <c r="E24" s="37"/>
      <c r="F24" s="36">
        <v>1</v>
      </c>
      <c r="G24" s="36"/>
      <c r="H24" s="38"/>
      <c r="I24" s="38"/>
      <c r="J24" s="36"/>
      <c r="K24" s="36"/>
      <c r="L24" s="39"/>
      <c r="M24" s="39"/>
      <c r="N24" s="36"/>
      <c r="O24" s="36"/>
      <c r="P24" s="40"/>
      <c r="Q24" s="40"/>
      <c r="R24" s="36"/>
      <c r="S24" s="36"/>
      <c r="T24" s="222"/>
      <c r="U24" s="222"/>
      <c r="V24" s="36"/>
      <c r="W24" s="36"/>
      <c r="X24" s="41"/>
      <c r="Y24" s="41"/>
      <c r="Z24" s="36"/>
      <c r="AA24" s="36"/>
      <c r="AB24" s="42"/>
      <c r="AC24" s="42"/>
      <c r="AD24" s="36"/>
      <c r="AE24" s="36"/>
      <c r="AF24" s="20">
        <f t="shared" si="0"/>
        <v>0</v>
      </c>
      <c r="AG24" s="20">
        <f t="shared" si="2"/>
        <v>1</v>
      </c>
      <c r="AH24" s="21"/>
    </row>
    <row r="25" spans="1:34" x14ac:dyDescent="0.25">
      <c r="A25" s="72">
        <v>17</v>
      </c>
      <c r="B25" s="35">
        <v>43995</v>
      </c>
      <c r="C25" s="93" t="s">
        <v>129</v>
      </c>
      <c r="D25" s="37"/>
      <c r="E25" s="37"/>
      <c r="F25" s="36"/>
      <c r="G25" s="36"/>
      <c r="H25" s="38"/>
      <c r="I25" s="38"/>
      <c r="J25" s="36"/>
      <c r="K25" s="36"/>
      <c r="L25" s="39"/>
      <c r="M25" s="39"/>
      <c r="N25" s="36"/>
      <c r="O25" s="36">
        <v>1</v>
      </c>
      <c r="P25" s="40"/>
      <c r="Q25" s="40"/>
      <c r="R25" s="36"/>
      <c r="S25" s="36"/>
      <c r="T25" s="222"/>
      <c r="U25" s="222"/>
      <c r="V25" s="36"/>
      <c r="W25" s="36"/>
      <c r="X25" s="41"/>
      <c r="Y25" s="41"/>
      <c r="Z25" s="36"/>
      <c r="AA25" s="36">
        <v>1</v>
      </c>
      <c r="AB25" s="42"/>
      <c r="AC25" s="42"/>
      <c r="AD25" s="36"/>
      <c r="AE25" s="36"/>
      <c r="AF25" s="20">
        <f t="shared" si="0"/>
        <v>2</v>
      </c>
      <c r="AG25" s="20">
        <f t="shared" si="2"/>
        <v>0</v>
      </c>
      <c r="AH25" s="21"/>
    </row>
    <row r="26" spans="1:34" x14ac:dyDescent="0.25">
      <c r="A26" s="20">
        <v>18</v>
      </c>
      <c r="B26" s="35">
        <v>43997</v>
      </c>
      <c r="C26" s="93" t="s">
        <v>153</v>
      </c>
      <c r="D26" s="37"/>
      <c r="E26" s="37"/>
      <c r="F26" s="36"/>
      <c r="G26" s="36"/>
      <c r="H26" s="38"/>
      <c r="I26" s="38"/>
      <c r="J26" s="36"/>
      <c r="K26" s="36">
        <v>10</v>
      </c>
      <c r="L26" s="39"/>
      <c r="M26" s="39"/>
      <c r="N26" s="36"/>
      <c r="O26" s="36">
        <v>11</v>
      </c>
      <c r="P26" s="40"/>
      <c r="Q26" s="40"/>
      <c r="R26" s="36"/>
      <c r="S26" s="36">
        <v>7</v>
      </c>
      <c r="T26" s="222"/>
      <c r="U26" s="222"/>
      <c r="V26" s="36"/>
      <c r="W26" s="36"/>
      <c r="X26" s="41"/>
      <c r="Y26" s="41"/>
      <c r="Z26" s="36"/>
      <c r="AA26" s="36"/>
      <c r="AB26" s="42"/>
      <c r="AC26" s="42"/>
      <c r="AD26" s="36"/>
      <c r="AE26" s="36"/>
      <c r="AF26" s="20">
        <f t="shared" si="0"/>
        <v>28</v>
      </c>
      <c r="AG26" s="20">
        <f t="shared" si="2"/>
        <v>0</v>
      </c>
      <c r="AH26" s="21"/>
    </row>
    <row r="27" spans="1:34" x14ac:dyDescent="0.25">
      <c r="A27" s="72">
        <v>19</v>
      </c>
      <c r="B27" s="35">
        <v>43998</v>
      </c>
      <c r="C27" s="93" t="s">
        <v>156</v>
      </c>
      <c r="D27" s="37"/>
      <c r="E27" s="37"/>
      <c r="F27" s="36"/>
      <c r="G27" s="36"/>
      <c r="H27" s="38"/>
      <c r="I27" s="38"/>
      <c r="J27" s="36"/>
      <c r="K27" s="36">
        <v>4</v>
      </c>
      <c r="L27" s="39"/>
      <c r="M27" s="39"/>
      <c r="N27" s="36"/>
      <c r="O27" s="36"/>
      <c r="P27" s="40"/>
      <c r="Q27" s="40"/>
      <c r="R27" s="36"/>
      <c r="S27" s="36"/>
      <c r="T27" s="222"/>
      <c r="U27" s="222"/>
      <c r="V27" s="36"/>
      <c r="W27" s="36"/>
      <c r="X27" s="41"/>
      <c r="Y27" s="41"/>
      <c r="Z27" s="36"/>
      <c r="AA27" s="36"/>
      <c r="AB27" s="42"/>
      <c r="AC27" s="42"/>
      <c r="AD27" s="36"/>
      <c r="AE27" s="36"/>
      <c r="AF27" s="20">
        <f t="shared" si="0"/>
        <v>4</v>
      </c>
      <c r="AG27" s="20">
        <f t="shared" si="2"/>
        <v>0</v>
      </c>
      <c r="AH27" s="21"/>
    </row>
    <row r="28" spans="1:34" x14ac:dyDescent="0.25">
      <c r="A28" s="20">
        <v>20</v>
      </c>
      <c r="B28" s="35">
        <v>44000</v>
      </c>
      <c r="C28" s="93" t="s">
        <v>155</v>
      </c>
      <c r="D28" s="37"/>
      <c r="E28" s="37"/>
      <c r="F28" s="36"/>
      <c r="G28" s="36"/>
      <c r="H28" s="38"/>
      <c r="I28" s="38"/>
      <c r="J28" s="36"/>
      <c r="K28" s="36"/>
      <c r="L28" s="39"/>
      <c r="M28" s="39"/>
      <c r="N28" s="36"/>
      <c r="O28" s="36"/>
      <c r="P28" s="40"/>
      <c r="Q28" s="40"/>
      <c r="R28" s="36"/>
      <c r="S28" s="36"/>
      <c r="T28" s="222"/>
      <c r="U28" s="222"/>
      <c r="V28" s="36"/>
      <c r="W28" s="36"/>
      <c r="X28" s="41"/>
      <c r="Y28" s="41"/>
      <c r="Z28" s="36"/>
      <c r="AA28" s="36"/>
      <c r="AB28" s="42"/>
      <c r="AC28" s="42">
        <v>7</v>
      </c>
      <c r="AD28" s="36"/>
      <c r="AE28" s="36"/>
      <c r="AF28" s="20">
        <f t="shared" si="0"/>
        <v>7</v>
      </c>
      <c r="AG28" s="20">
        <f t="shared" si="2"/>
        <v>0</v>
      </c>
      <c r="AH28" s="21"/>
    </row>
    <row r="29" spans="1:34" x14ac:dyDescent="0.25">
      <c r="A29" s="72">
        <v>21</v>
      </c>
      <c r="B29" s="35">
        <v>44000</v>
      </c>
      <c r="C29" s="93" t="s">
        <v>154</v>
      </c>
      <c r="D29" s="37"/>
      <c r="E29" s="37"/>
      <c r="F29" s="36"/>
      <c r="G29" s="36"/>
      <c r="H29" s="38"/>
      <c r="I29" s="38"/>
      <c r="J29" s="36"/>
      <c r="K29" s="36">
        <v>7</v>
      </c>
      <c r="L29" s="39"/>
      <c r="M29" s="39"/>
      <c r="N29" s="36"/>
      <c r="O29" s="36">
        <v>12</v>
      </c>
      <c r="P29" s="40"/>
      <c r="Q29" s="40"/>
      <c r="R29" s="36"/>
      <c r="S29" s="36">
        <v>12</v>
      </c>
      <c r="T29" s="222"/>
      <c r="U29" s="222"/>
      <c r="V29" s="36"/>
      <c r="W29" s="36">
        <v>10</v>
      </c>
      <c r="X29" s="41"/>
      <c r="Y29" s="41"/>
      <c r="Z29" s="36"/>
      <c r="AA29" s="36">
        <v>12</v>
      </c>
      <c r="AB29" s="42"/>
      <c r="AC29" s="42"/>
      <c r="AD29" s="36"/>
      <c r="AE29" s="36"/>
      <c r="AF29" s="20">
        <f t="shared" si="0"/>
        <v>53</v>
      </c>
      <c r="AG29" s="20">
        <f t="shared" si="2"/>
        <v>0</v>
      </c>
      <c r="AH29" s="21"/>
    </row>
    <row r="30" spans="1:34" x14ac:dyDescent="0.25">
      <c r="A30" s="20">
        <v>22</v>
      </c>
      <c r="B30" s="35">
        <v>44001</v>
      </c>
      <c r="C30" s="93" t="s">
        <v>158</v>
      </c>
      <c r="D30" s="37"/>
      <c r="E30" s="37"/>
      <c r="F30" s="36"/>
      <c r="G30" s="36"/>
      <c r="H30" s="38"/>
      <c r="I30" s="38"/>
      <c r="J30" s="36"/>
      <c r="K30" s="36"/>
      <c r="L30" s="39"/>
      <c r="M30" s="39"/>
      <c r="N30" s="36"/>
      <c r="O30" s="36">
        <v>3</v>
      </c>
      <c r="P30" s="40"/>
      <c r="Q30" s="40"/>
      <c r="R30" s="36"/>
      <c r="S30" s="36">
        <v>6</v>
      </c>
      <c r="T30" s="222"/>
      <c r="U30" s="222"/>
      <c r="V30" s="36"/>
      <c r="W30" s="36"/>
      <c r="X30" s="41"/>
      <c r="Y30" s="41"/>
      <c r="Z30" s="36"/>
      <c r="AA30" s="36">
        <v>6</v>
      </c>
      <c r="AB30" s="42"/>
      <c r="AC30" s="42"/>
      <c r="AD30" s="36"/>
      <c r="AE30" s="36"/>
      <c r="AF30" s="20">
        <f t="shared" si="0"/>
        <v>15</v>
      </c>
      <c r="AG30" s="20">
        <f t="shared" si="2"/>
        <v>0</v>
      </c>
      <c r="AH30" s="21"/>
    </row>
    <row r="31" spans="1:34" x14ac:dyDescent="0.25">
      <c r="A31" s="72">
        <v>23</v>
      </c>
      <c r="B31" s="35">
        <v>44002</v>
      </c>
      <c r="C31" s="93" t="s">
        <v>159</v>
      </c>
      <c r="D31" s="37"/>
      <c r="E31" s="37"/>
      <c r="F31" s="36">
        <v>12</v>
      </c>
      <c r="G31" s="36"/>
      <c r="H31" s="38"/>
      <c r="I31" s="38"/>
      <c r="J31" s="36"/>
      <c r="K31" s="36"/>
      <c r="L31" s="39"/>
      <c r="M31" s="39"/>
      <c r="N31" s="36"/>
      <c r="O31" s="36"/>
      <c r="P31" s="40"/>
      <c r="Q31" s="40"/>
      <c r="R31" s="36"/>
      <c r="S31" s="36"/>
      <c r="T31" s="222"/>
      <c r="U31" s="222"/>
      <c r="V31" s="36"/>
      <c r="W31" s="36"/>
      <c r="X31" s="41"/>
      <c r="Y31" s="41"/>
      <c r="Z31" s="36"/>
      <c r="AA31" s="36"/>
      <c r="AB31" s="42"/>
      <c r="AC31" s="42"/>
      <c r="AD31" s="36"/>
      <c r="AE31" s="36"/>
      <c r="AF31" s="20">
        <f t="shared" si="0"/>
        <v>0</v>
      </c>
      <c r="AG31" s="20">
        <f t="shared" si="2"/>
        <v>12</v>
      </c>
      <c r="AH31" s="21"/>
    </row>
    <row r="32" spans="1:34" x14ac:dyDescent="0.25">
      <c r="A32" s="20">
        <v>24</v>
      </c>
      <c r="B32" s="35">
        <v>44002</v>
      </c>
      <c r="C32" s="93" t="s">
        <v>160</v>
      </c>
      <c r="D32" s="37"/>
      <c r="E32" s="37"/>
      <c r="F32" s="36"/>
      <c r="G32" s="36">
        <v>2</v>
      </c>
      <c r="H32" s="38"/>
      <c r="I32" s="38"/>
      <c r="J32" s="36"/>
      <c r="K32" s="36"/>
      <c r="L32" s="39"/>
      <c r="M32" s="39"/>
      <c r="N32" s="36"/>
      <c r="O32" s="36"/>
      <c r="P32" s="40"/>
      <c r="Q32" s="40"/>
      <c r="R32" s="36"/>
      <c r="S32" s="36"/>
      <c r="T32" s="222"/>
      <c r="U32" s="222"/>
      <c r="V32" s="36"/>
      <c r="W32" s="36"/>
      <c r="X32" s="41"/>
      <c r="Y32" s="41"/>
      <c r="Z32" s="36"/>
      <c r="AA32" s="36"/>
      <c r="AB32" s="42"/>
      <c r="AC32" s="42"/>
      <c r="AD32" s="36"/>
      <c r="AE32" s="36"/>
      <c r="AF32" s="20">
        <f t="shared" si="0"/>
        <v>2</v>
      </c>
      <c r="AG32" s="20">
        <f t="shared" si="2"/>
        <v>0</v>
      </c>
      <c r="AH32" s="21"/>
    </row>
    <row r="33" spans="1:34" x14ac:dyDescent="0.25">
      <c r="A33" s="72">
        <v>25</v>
      </c>
      <c r="B33" s="35">
        <v>44004</v>
      </c>
      <c r="C33" s="93" t="s">
        <v>161</v>
      </c>
      <c r="D33" s="37"/>
      <c r="E33" s="37"/>
      <c r="F33" s="36"/>
      <c r="G33" s="36"/>
      <c r="H33" s="38"/>
      <c r="I33" s="38"/>
      <c r="J33" s="36"/>
      <c r="K33" s="36"/>
      <c r="L33" s="39"/>
      <c r="M33" s="39"/>
      <c r="N33" s="36"/>
      <c r="O33" s="36"/>
      <c r="P33" s="40"/>
      <c r="Q33" s="40"/>
      <c r="R33" s="36"/>
      <c r="S33" s="36"/>
      <c r="T33" s="222"/>
      <c r="U33" s="222"/>
      <c r="V33" s="36"/>
      <c r="W33" s="36"/>
      <c r="X33" s="41"/>
      <c r="Y33" s="41"/>
      <c r="Z33" s="36"/>
      <c r="AA33" s="36">
        <v>10</v>
      </c>
      <c r="AB33" s="42"/>
      <c r="AC33" s="42"/>
      <c r="AD33" s="36"/>
      <c r="AE33" s="36"/>
      <c r="AF33" s="20">
        <f t="shared" si="0"/>
        <v>10</v>
      </c>
      <c r="AG33" s="20">
        <f t="shared" si="2"/>
        <v>0</v>
      </c>
      <c r="AH33" s="21"/>
    </row>
    <row r="34" spans="1:34" x14ac:dyDescent="0.25">
      <c r="A34" s="20">
        <v>26</v>
      </c>
      <c r="B34" s="35">
        <v>44004</v>
      </c>
      <c r="C34" s="93" t="s">
        <v>139</v>
      </c>
      <c r="D34" s="37"/>
      <c r="E34" s="37"/>
      <c r="F34" s="36"/>
      <c r="G34" s="36"/>
      <c r="H34" s="38"/>
      <c r="I34" s="38"/>
      <c r="J34" s="36"/>
      <c r="K34" s="36"/>
      <c r="L34" s="39"/>
      <c r="M34" s="39"/>
      <c r="N34" s="36"/>
      <c r="O34" s="36"/>
      <c r="P34" s="40"/>
      <c r="Q34" s="40"/>
      <c r="R34" s="36"/>
      <c r="S34" s="36">
        <v>12</v>
      </c>
      <c r="T34" s="222"/>
      <c r="U34" s="222"/>
      <c r="V34" s="36"/>
      <c r="W34" s="36"/>
      <c r="X34" s="41"/>
      <c r="Y34" s="41"/>
      <c r="Z34" s="36"/>
      <c r="AA34" s="36"/>
      <c r="AB34" s="42"/>
      <c r="AC34" s="42"/>
      <c r="AD34" s="36"/>
      <c r="AE34" s="36"/>
      <c r="AF34" s="20">
        <f t="shared" si="0"/>
        <v>12</v>
      </c>
      <c r="AG34" s="20">
        <f t="shared" si="2"/>
        <v>0</v>
      </c>
      <c r="AH34" s="21"/>
    </row>
    <row r="35" spans="1:34" x14ac:dyDescent="0.25">
      <c r="A35" s="72">
        <v>27</v>
      </c>
      <c r="B35" s="35">
        <v>44006</v>
      </c>
      <c r="C35" s="93" t="s">
        <v>162</v>
      </c>
      <c r="D35" s="37"/>
      <c r="E35" s="37"/>
      <c r="F35" s="36"/>
      <c r="G35" s="36">
        <v>1</v>
      </c>
      <c r="H35" s="38"/>
      <c r="I35" s="38"/>
      <c r="J35" s="36"/>
      <c r="K35" s="36"/>
      <c r="L35" s="39"/>
      <c r="M35" s="39"/>
      <c r="N35" s="36"/>
      <c r="O35" s="36"/>
      <c r="P35" s="40"/>
      <c r="Q35" s="40"/>
      <c r="R35" s="36"/>
      <c r="S35" s="36">
        <v>1</v>
      </c>
      <c r="T35" s="222"/>
      <c r="U35" s="222"/>
      <c r="V35" s="36"/>
      <c r="W35" s="36">
        <v>1</v>
      </c>
      <c r="X35" s="41"/>
      <c r="Y35" s="41"/>
      <c r="Z35" s="36"/>
      <c r="AA35" s="36">
        <v>1</v>
      </c>
      <c r="AB35" s="42"/>
      <c r="AC35" s="42"/>
      <c r="AD35" s="36"/>
      <c r="AE35" s="36"/>
      <c r="AF35" s="20">
        <f t="shared" si="0"/>
        <v>4</v>
      </c>
      <c r="AG35" s="20">
        <f t="shared" si="2"/>
        <v>0</v>
      </c>
      <c r="AH35" s="21"/>
    </row>
    <row r="36" spans="1:34" x14ac:dyDescent="0.25">
      <c r="A36" s="20">
        <v>28</v>
      </c>
      <c r="B36" s="35">
        <v>44006</v>
      </c>
      <c r="C36" s="93" t="s">
        <v>159</v>
      </c>
      <c r="D36" s="37"/>
      <c r="E36" s="37"/>
      <c r="F36" s="36"/>
      <c r="G36" s="36"/>
      <c r="H36" s="38"/>
      <c r="I36" s="38"/>
      <c r="J36" s="36"/>
      <c r="K36" s="36"/>
      <c r="L36" s="39"/>
      <c r="M36" s="39"/>
      <c r="N36" s="36"/>
      <c r="O36" s="36"/>
      <c r="P36" s="40"/>
      <c r="Q36" s="40"/>
      <c r="R36" s="36"/>
      <c r="S36" s="36"/>
      <c r="T36" s="222"/>
      <c r="U36" s="222"/>
      <c r="V36" s="36">
        <v>12</v>
      </c>
      <c r="W36" s="36"/>
      <c r="X36" s="41"/>
      <c r="Y36" s="41"/>
      <c r="Z36" s="36"/>
      <c r="AA36" s="36"/>
      <c r="AB36" s="42"/>
      <c r="AC36" s="42"/>
      <c r="AD36" s="36"/>
      <c r="AE36" s="36"/>
      <c r="AF36" s="20">
        <f t="shared" si="0"/>
        <v>0</v>
      </c>
      <c r="AG36" s="20">
        <f t="shared" si="2"/>
        <v>12</v>
      </c>
      <c r="AH36" s="21"/>
    </row>
    <row r="37" spans="1:34" x14ac:dyDescent="0.25">
      <c r="A37" s="72">
        <v>29</v>
      </c>
      <c r="B37" s="35">
        <v>44006</v>
      </c>
      <c r="C37" s="93" t="s">
        <v>153</v>
      </c>
      <c r="D37" s="37"/>
      <c r="E37" s="37"/>
      <c r="F37" s="36"/>
      <c r="G37" s="36"/>
      <c r="H37" s="38"/>
      <c r="I37" s="38"/>
      <c r="J37" s="36"/>
      <c r="K37" s="36"/>
      <c r="L37" s="39"/>
      <c r="M37" s="39"/>
      <c r="N37" s="36"/>
      <c r="O37" s="36"/>
      <c r="P37" s="40"/>
      <c r="Q37" s="40"/>
      <c r="R37" s="36"/>
      <c r="S37" s="36"/>
      <c r="T37" s="222"/>
      <c r="U37" s="222"/>
      <c r="V37" s="36"/>
      <c r="W37" s="36"/>
      <c r="X37" s="41"/>
      <c r="Y37" s="41"/>
      <c r="Z37" s="36"/>
      <c r="AA37" s="36">
        <v>12</v>
      </c>
      <c r="AB37" s="42"/>
      <c r="AC37" s="42"/>
      <c r="AD37" s="36"/>
      <c r="AE37" s="36"/>
      <c r="AF37" s="20">
        <f t="shared" si="0"/>
        <v>12</v>
      </c>
      <c r="AG37" s="20">
        <f t="shared" si="2"/>
        <v>0</v>
      </c>
      <c r="AH37" s="21"/>
    </row>
    <row r="38" spans="1:34" x14ac:dyDescent="0.25">
      <c r="A38" s="20">
        <v>30</v>
      </c>
      <c r="B38" s="35">
        <v>44006</v>
      </c>
      <c r="C38" s="93" t="s">
        <v>129</v>
      </c>
      <c r="D38" s="37"/>
      <c r="E38" s="37"/>
      <c r="F38" s="36"/>
      <c r="G38" s="36"/>
      <c r="H38" s="38"/>
      <c r="I38" s="38"/>
      <c r="J38" s="36"/>
      <c r="K38" s="36"/>
      <c r="L38" s="39"/>
      <c r="M38" s="39"/>
      <c r="N38" s="36"/>
      <c r="O38" s="36"/>
      <c r="P38" s="40"/>
      <c r="Q38" s="40"/>
      <c r="R38" s="36"/>
      <c r="S38" s="36">
        <v>4</v>
      </c>
      <c r="T38" s="222"/>
      <c r="U38" s="222"/>
      <c r="V38" s="36"/>
      <c r="W38" s="36"/>
      <c r="X38" s="41"/>
      <c r="Y38" s="41"/>
      <c r="Z38" s="36"/>
      <c r="AA38" s="36"/>
      <c r="AB38" s="42"/>
      <c r="AC38" s="42"/>
      <c r="AD38" s="36"/>
      <c r="AE38" s="36"/>
      <c r="AF38" s="20">
        <f t="shared" si="0"/>
        <v>4</v>
      </c>
      <c r="AG38" s="20">
        <f t="shared" si="2"/>
        <v>0</v>
      </c>
      <c r="AH38" s="21"/>
    </row>
    <row r="39" spans="1:34" x14ac:dyDescent="0.25">
      <c r="A39" s="72">
        <v>31</v>
      </c>
      <c r="B39" s="35">
        <v>44007</v>
      </c>
      <c r="C39" s="93" t="s">
        <v>140</v>
      </c>
      <c r="D39" s="37"/>
      <c r="E39" s="37"/>
      <c r="F39" s="36"/>
      <c r="G39" s="36"/>
      <c r="H39" s="38"/>
      <c r="I39" s="38"/>
      <c r="J39" s="36"/>
      <c r="K39" s="36"/>
      <c r="L39" s="39"/>
      <c r="M39" s="39"/>
      <c r="N39" s="36"/>
      <c r="O39" s="36"/>
      <c r="P39" s="40"/>
      <c r="Q39" s="40"/>
      <c r="R39" s="36"/>
      <c r="S39" s="36"/>
      <c r="T39" s="222"/>
      <c r="U39" s="222"/>
      <c r="V39" s="36"/>
      <c r="W39" s="36">
        <v>11</v>
      </c>
      <c r="X39" s="41"/>
      <c r="Y39" s="41"/>
      <c r="Z39" s="36"/>
      <c r="AA39" s="36"/>
      <c r="AB39" s="42"/>
      <c r="AC39" s="42"/>
      <c r="AD39" s="36"/>
      <c r="AE39" s="36"/>
      <c r="AF39" s="20">
        <f t="shared" si="0"/>
        <v>11</v>
      </c>
      <c r="AG39" s="20">
        <f t="shared" si="2"/>
        <v>0</v>
      </c>
      <c r="AH39" s="21" t="s">
        <v>163</v>
      </c>
    </row>
    <row r="40" spans="1:34" x14ac:dyDescent="0.25">
      <c r="A40" s="20">
        <v>32</v>
      </c>
      <c r="B40" s="35">
        <v>44007</v>
      </c>
      <c r="C40" s="93" t="s">
        <v>169</v>
      </c>
      <c r="D40" s="37"/>
      <c r="E40" s="37"/>
      <c r="F40" s="36"/>
      <c r="G40" s="36"/>
      <c r="H40" s="38"/>
      <c r="I40" s="38"/>
      <c r="J40" s="36"/>
      <c r="K40" s="36"/>
      <c r="L40" s="39"/>
      <c r="M40" s="39"/>
      <c r="N40" s="36"/>
      <c r="O40" s="36"/>
      <c r="P40" s="40"/>
      <c r="Q40" s="40"/>
      <c r="R40" s="36"/>
      <c r="S40" s="36">
        <v>2</v>
      </c>
      <c r="T40" s="222"/>
      <c r="U40" s="222"/>
      <c r="V40" s="36"/>
      <c r="W40" s="36"/>
      <c r="X40" s="41"/>
      <c r="Y40" s="41"/>
      <c r="Z40" s="36"/>
      <c r="AA40" s="36"/>
      <c r="AB40" s="42"/>
      <c r="AC40" s="42"/>
      <c r="AD40" s="36"/>
      <c r="AE40" s="36"/>
      <c r="AF40" s="20">
        <f t="shared" si="0"/>
        <v>2</v>
      </c>
      <c r="AG40" s="20">
        <f t="shared" si="2"/>
        <v>0</v>
      </c>
      <c r="AH40" s="21"/>
    </row>
    <row r="41" spans="1:34" x14ac:dyDescent="0.25">
      <c r="A41" s="72">
        <v>33</v>
      </c>
      <c r="B41" s="35">
        <v>44007</v>
      </c>
      <c r="C41" s="93" t="s">
        <v>164</v>
      </c>
      <c r="D41" s="37"/>
      <c r="E41" s="37"/>
      <c r="F41" s="36"/>
      <c r="G41" s="36"/>
      <c r="H41" s="38"/>
      <c r="I41" s="38"/>
      <c r="J41" s="36"/>
      <c r="K41" s="36"/>
      <c r="L41" s="39"/>
      <c r="M41" s="39"/>
      <c r="N41" s="36"/>
      <c r="O41" s="36"/>
      <c r="P41" s="40"/>
      <c r="Q41" s="40"/>
      <c r="R41" s="36"/>
      <c r="S41" s="36"/>
      <c r="T41" s="222"/>
      <c r="U41" s="222"/>
      <c r="V41" s="36"/>
      <c r="W41" s="36"/>
      <c r="X41" s="41"/>
      <c r="Y41" s="41"/>
      <c r="Z41" s="36"/>
      <c r="AA41" s="36">
        <v>3</v>
      </c>
      <c r="AB41" s="42"/>
      <c r="AC41" s="42">
        <v>1</v>
      </c>
      <c r="AD41" s="36"/>
      <c r="AE41" s="36"/>
      <c r="AF41" s="20">
        <f t="shared" si="0"/>
        <v>4</v>
      </c>
      <c r="AG41" s="20">
        <f t="shared" si="2"/>
        <v>0</v>
      </c>
      <c r="AH41" s="21"/>
    </row>
    <row r="42" spans="1:34" x14ac:dyDescent="0.25">
      <c r="A42" s="20">
        <v>34</v>
      </c>
      <c r="B42" s="28">
        <v>44007</v>
      </c>
      <c r="C42" s="92" t="s">
        <v>165</v>
      </c>
      <c r="D42" s="29"/>
      <c r="E42" s="29"/>
      <c r="F42" s="21"/>
      <c r="G42" s="21">
        <v>1</v>
      </c>
      <c r="H42" s="30"/>
      <c r="I42" s="30"/>
      <c r="J42" s="21"/>
      <c r="K42" s="21"/>
      <c r="L42" s="31"/>
      <c r="M42" s="31"/>
      <c r="N42" s="21"/>
      <c r="O42" s="21"/>
      <c r="P42" s="32"/>
      <c r="Q42" s="32"/>
      <c r="R42" s="21"/>
      <c r="S42" s="21"/>
      <c r="T42" s="221"/>
      <c r="U42" s="221"/>
      <c r="V42" s="21"/>
      <c r="W42" s="21"/>
      <c r="X42" s="33"/>
      <c r="Y42" s="33"/>
      <c r="Z42" s="21"/>
      <c r="AA42" s="21"/>
      <c r="AB42" s="34"/>
      <c r="AC42" s="34"/>
      <c r="AD42" s="21"/>
      <c r="AE42" s="21"/>
      <c r="AF42" s="20">
        <f t="shared" si="0"/>
        <v>1</v>
      </c>
      <c r="AG42" s="20">
        <f t="shared" si="2"/>
        <v>0</v>
      </c>
      <c r="AH42" s="21"/>
    </row>
    <row r="43" spans="1:34" x14ac:dyDescent="0.25">
      <c r="A43" s="72">
        <v>35</v>
      </c>
      <c r="B43" s="35">
        <v>44009</v>
      </c>
      <c r="C43" s="93" t="s">
        <v>170</v>
      </c>
      <c r="D43" s="37"/>
      <c r="E43" s="37"/>
      <c r="F43" s="36"/>
      <c r="G43" s="36"/>
      <c r="H43" s="38"/>
      <c r="I43" s="38"/>
      <c r="J43" s="36"/>
      <c r="K43" s="36"/>
      <c r="L43" s="39"/>
      <c r="M43" s="39"/>
      <c r="N43" s="36"/>
      <c r="O43" s="36"/>
      <c r="P43" s="40"/>
      <c r="Q43" s="40"/>
      <c r="R43" s="36"/>
      <c r="S43" s="36">
        <v>24</v>
      </c>
      <c r="T43" s="222"/>
      <c r="U43" s="222"/>
      <c r="V43" s="36"/>
      <c r="W43" s="36"/>
      <c r="X43" s="41"/>
      <c r="Y43" s="41"/>
      <c r="Z43" s="36"/>
      <c r="AA43" s="36"/>
      <c r="AB43" s="42"/>
      <c r="AC43" s="42">
        <v>19</v>
      </c>
      <c r="AD43" s="36"/>
      <c r="AE43" s="36"/>
      <c r="AF43" s="20">
        <f t="shared" si="0"/>
        <v>43</v>
      </c>
      <c r="AG43" s="20">
        <f t="shared" si="2"/>
        <v>0</v>
      </c>
      <c r="AH43" s="36"/>
    </row>
    <row r="44" spans="1:34" x14ac:dyDescent="0.25">
      <c r="A44" s="20">
        <v>36</v>
      </c>
      <c r="B44" s="35">
        <v>44009</v>
      </c>
      <c r="C44" s="93" t="s">
        <v>173</v>
      </c>
      <c r="D44" s="37"/>
      <c r="E44" s="37"/>
      <c r="F44" s="36"/>
      <c r="G44" s="36"/>
      <c r="H44" s="38"/>
      <c r="I44" s="38"/>
      <c r="J44" s="36"/>
      <c r="K44" s="36"/>
      <c r="L44" s="39"/>
      <c r="M44" s="39"/>
      <c r="N44" s="36"/>
      <c r="O44" s="36"/>
      <c r="P44" s="40"/>
      <c r="Q44" s="40"/>
      <c r="R44" s="36"/>
      <c r="S44" s="36">
        <v>2</v>
      </c>
      <c r="T44" s="222"/>
      <c r="U44" s="222"/>
      <c r="V44" s="36"/>
      <c r="W44" s="36"/>
      <c r="X44" s="41"/>
      <c r="Y44" s="41"/>
      <c r="Z44" s="36"/>
      <c r="AA44" s="36"/>
      <c r="AB44" s="42"/>
      <c r="AC44" s="42"/>
      <c r="AD44" s="36"/>
      <c r="AE44" s="36"/>
      <c r="AF44" s="20"/>
      <c r="AG44" s="20"/>
      <c r="AH44" s="36"/>
    </row>
    <row r="45" spans="1:34" x14ac:dyDescent="0.25">
      <c r="A45" s="72">
        <v>37</v>
      </c>
      <c r="B45" s="35">
        <v>44011</v>
      </c>
      <c r="C45" s="93" t="s">
        <v>171</v>
      </c>
      <c r="D45" s="37"/>
      <c r="E45" s="37"/>
      <c r="F45" s="36">
        <v>24</v>
      </c>
      <c r="G45" s="36"/>
      <c r="H45" s="38"/>
      <c r="I45" s="38"/>
      <c r="J45" s="36">
        <v>12</v>
      </c>
      <c r="K45" s="36"/>
      <c r="L45" s="39"/>
      <c r="M45" s="39"/>
      <c r="N45" s="36"/>
      <c r="O45" s="36"/>
      <c r="P45" s="40"/>
      <c r="Q45" s="40"/>
      <c r="R45" s="36">
        <v>24</v>
      </c>
      <c r="S45" s="36"/>
      <c r="T45" s="222"/>
      <c r="U45" s="222"/>
      <c r="V45" s="36">
        <v>12</v>
      </c>
      <c r="W45" s="36"/>
      <c r="X45" s="41"/>
      <c r="Y45" s="41"/>
      <c r="Z45" s="36">
        <v>12</v>
      </c>
      <c r="AA45" s="36"/>
      <c r="AB45" s="42"/>
      <c r="AC45" s="42"/>
      <c r="AD45" s="36"/>
      <c r="AE45" s="36"/>
      <c r="AF45" s="20"/>
      <c r="AG45" s="20"/>
      <c r="AH45" s="36"/>
    </row>
    <row r="46" spans="1:34" ht="30" x14ac:dyDescent="0.25">
      <c r="A46" s="20">
        <v>38</v>
      </c>
      <c r="B46" s="35">
        <v>44011</v>
      </c>
      <c r="C46" s="93" t="s">
        <v>172</v>
      </c>
      <c r="D46" s="37"/>
      <c r="E46" s="37"/>
      <c r="F46" s="36"/>
      <c r="G46" s="36"/>
      <c r="H46" s="38"/>
      <c r="I46" s="38"/>
      <c r="J46" s="36"/>
      <c r="K46" s="36"/>
      <c r="L46" s="39"/>
      <c r="M46" s="39"/>
      <c r="N46" s="36"/>
      <c r="O46" s="36"/>
      <c r="P46" s="40"/>
      <c r="Q46" s="40"/>
      <c r="R46" s="36"/>
      <c r="S46" s="36"/>
      <c r="T46" s="222"/>
      <c r="U46" s="222"/>
      <c r="V46" s="36">
        <v>12</v>
      </c>
      <c r="W46" s="36"/>
      <c r="X46" s="41"/>
      <c r="Y46" s="41"/>
      <c r="Z46" s="36"/>
      <c r="AA46" s="36"/>
      <c r="AB46" s="42"/>
      <c r="AC46" s="42"/>
      <c r="AD46" s="36"/>
      <c r="AE46" s="36"/>
      <c r="AF46" s="20">
        <f t="shared" si="0"/>
        <v>0</v>
      </c>
      <c r="AG46" s="20">
        <f t="shared" si="2"/>
        <v>12</v>
      </c>
      <c r="AH46" s="36"/>
    </row>
    <row r="47" spans="1:34" s="56" customFormat="1" x14ac:dyDescent="0.25">
      <c r="A47" s="52"/>
      <c r="B47" s="53"/>
      <c r="C47" s="95"/>
      <c r="D47" s="54"/>
      <c r="E47" s="54"/>
      <c r="F47" s="54"/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54"/>
      <c r="R47" s="54"/>
      <c r="S47" s="54"/>
      <c r="T47" s="54"/>
      <c r="U47" s="54"/>
      <c r="V47" s="54"/>
      <c r="W47" s="54"/>
      <c r="X47" s="54"/>
      <c r="Y47" s="54"/>
      <c r="Z47" s="54"/>
      <c r="AA47" s="54"/>
      <c r="AB47" s="54"/>
      <c r="AC47" s="54"/>
      <c r="AD47" s="54"/>
      <c r="AE47" s="54"/>
      <c r="AF47" s="54"/>
      <c r="AG47" s="55"/>
      <c r="AH47" s="54"/>
    </row>
    <row r="48" spans="1:34" x14ac:dyDescent="0.25">
      <c r="A48" s="57"/>
      <c r="B48" s="325"/>
      <c r="C48" s="326"/>
      <c r="D48" s="327">
        <f>SUM(D9:D46)-SUM(E9:E46)</f>
        <v>0</v>
      </c>
      <c r="E48" s="327"/>
      <c r="F48" s="333">
        <f>SUM(F9:F46)-SUM(G9:G46)</f>
        <v>33</v>
      </c>
      <c r="G48" s="333"/>
      <c r="H48" s="303">
        <f>SUM(H9:H46)-SUM(I9:I46)</f>
        <v>0</v>
      </c>
      <c r="I48" s="303"/>
      <c r="J48" s="304">
        <f>SUM(J9:J46)-SUM(K9:K46)</f>
        <v>12</v>
      </c>
      <c r="K48" s="304"/>
      <c r="L48" s="324">
        <f>SUM(L9:L46)-SUM(M9:M46)</f>
        <v>0</v>
      </c>
      <c r="M48" s="324"/>
      <c r="N48" s="304">
        <f>SUM(N9:N46)-SUM(O9:O46)</f>
        <v>0</v>
      </c>
      <c r="O48" s="304"/>
      <c r="P48" s="317">
        <f>SUM(P9:P46)-SUM(Q9:Q46)</f>
        <v>0</v>
      </c>
      <c r="Q48" s="317"/>
      <c r="R48" s="304">
        <f>SUM(R9:R46)-SUM(S9:S46)</f>
        <v>28</v>
      </c>
      <c r="S48" s="304"/>
      <c r="T48" s="318">
        <f>SUM(T9:T46)-SUM(U9:U46)</f>
        <v>0</v>
      </c>
      <c r="U48" s="318"/>
      <c r="V48" s="304">
        <f>SUM(V9:V46)-SUM(W9:W46)</f>
        <v>24</v>
      </c>
      <c r="W48" s="304"/>
      <c r="X48" s="335">
        <f>SUM(X9:X46)-SUM(Y9:Y46)</f>
        <v>58</v>
      </c>
      <c r="Y48" s="335"/>
      <c r="Z48" s="335">
        <f>SUM(Z9:Z46)-SUM(AA9:AA46)</f>
        <v>18</v>
      </c>
      <c r="AA48" s="335"/>
      <c r="AB48" s="335">
        <f>SUM(AB9:AB46)-SUM(AC9:AC46)</f>
        <v>28</v>
      </c>
      <c r="AC48" s="335"/>
      <c r="AD48" s="304">
        <f>SUM(AD9:AD46)-SUM(AE9:AE46)</f>
        <v>0</v>
      </c>
      <c r="AE48" s="304"/>
      <c r="AF48" s="43"/>
      <c r="AG48" s="208">
        <f>D48+F48+H48+J48+L48+N48+P48+R48+T48+V48+X48+Z48+AB48+AD48</f>
        <v>201</v>
      </c>
      <c r="AH48" s="58"/>
    </row>
    <row r="49" spans="1:34" s="61" customFormat="1" x14ac:dyDescent="0.25">
      <c r="A49" s="321" t="s">
        <v>25</v>
      </c>
      <c r="B49" s="322"/>
      <c r="C49" s="322"/>
      <c r="D49" s="322"/>
      <c r="E49" s="322"/>
      <c r="F49" s="322"/>
      <c r="G49" s="322"/>
      <c r="H49" s="322"/>
      <c r="I49" s="322"/>
      <c r="J49" s="322"/>
      <c r="K49" s="322"/>
      <c r="L49" s="322"/>
      <c r="M49" s="322"/>
      <c r="N49" s="322"/>
      <c r="O49" s="322"/>
      <c r="P49" s="322"/>
      <c r="Q49" s="322"/>
      <c r="R49" s="322"/>
      <c r="S49" s="322"/>
      <c r="T49" s="322"/>
      <c r="U49" s="322"/>
      <c r="V49" s="322"/>
      <c r="W49" s="322"/>
      <c r="X49" s="322"/>
      <c r="Y49" s="322"/>
      <c r="Z49" s="322"/>
      <c r="AA49" s="322"/>
      <c r="AB49" s="322"/>
      <c r="AC49" s="322"/>
      <c r="AD49" s="322"/>
      <c r="AE49" s="323"/>
      <c r="AF49" s="59">
        <f>SUM(AF9:AF46)</f>
        <v>305</v>
      </c>
      <c r="AG49" s="59">
        <f>SUM(AG9:AG46)</f>
        <v>424</v>
      </c>
      <c r="AH49" s="60"/>
    </row>
    <row r="50" spans="1:34" x14ac:dyDescent="0.25">
      <c r="A50" s="321" t="s">
        <v>26</v>
      </c>
      <c r="B50" s="322"/>
      <c r="C50" s="322"/>
      <c r="D50" s="322"/>
      <c r="E50" s="322"/>
      <c r="F50" s="322"/>
      <c r="G50" s="322"/>
      <c r="H50" s="322"/>
      <c r="I50" s="322"/>
      <c r="J50" s="322"/>
      <c r="K50" s="322"/>
      <c r="L50" s="322"/>
      <c r="M50" s="322"/>
      <c r="N50" s="322"/>
      <c r="O50" s="322"/>
      <c r="P50" s="322"/>
      <c r="Q50" s="322"/>
      <c r="R50" s="322"/>
      <c r="S50" s="322"/>
      <c r="T50" s="322"/>
      <c r="U50" s="322"/>
      <c r="V50" s="322"/>
      <c r="W50" s="322"/>
      <c r="X50" s="322"/>
      <c r="Y50" s="322"/>
      <c r="Z50" s="322"/>
      <c r="AA50" s="322"/>
      <c r="AB50" s="322"/>
      <c r="AC50" s="322"/>
      <c r="AD50" s="322"/>
      <c r="AE50" s="323"/>
      <c r="AF50" s="315">
        <f>AG49-AF49</f>
        <v>119</v>
      </c>
      <c r="AG50" s="316"/>
      <c r="AH50" s="60"/>
    </row>
    <row r="51" spans="1:34" x14ac:dyDescent="0.25">
      <c r="Z51" s="6">
        <v>16</v>
      </c>
    </row>
  </sheetData>
  <mergeCells count="44">
    <mergeCell ref="AF50:AG50"/>
    <mergeCell ref="N48:O48"/>
    <mergeCell ref="P48:Q48"/>
    <mergeCell ref="R48:S48"/>
    <mergeCell ref="T48:U48"/>
    <mergeCell ref="V48:W48"/>
    <mergeCell ref="X48:Y48"/>
    <mergeCell ref="Z48:AA48"/>
    <mergeCell ref="AB48:AC48"/>
    <mergeCell ref="AD48:AE48"/>
    <mergeCell ref="A49:AE49"/>
    <mergeCell ref="A50:AE50"/>
    <mergeCell ref="AB7:AC7"/>
    <mergeCell ref="AD7:AE7"/>
    <mergeCell ref="AF7:AF8"/>
    <mergeCell ref="AG7:AG8"/>
    <mergeCell ref="B48:C48"/>
    <mergeCell ref="D48:E48"/>
    <mergeCell ref="F48:G48"/>
    <mergeCell ref="H48:I48"/>
    <mergeCell ref="J48:K48"/>
    <mergeCell ref="L48:M48"/>
    <mergeCell ref="P7:Q7"/>
    <mergeCell ref="R7:S7"/>
    <mergeCell ref="T7:U7"/>
    <mergeCell ref="V7:W7"/>
    <mergeCell ref="X7:Y7"/>
    <mergeCell ref="Z7:AA7"/>
    <mergeCell ref="N7:O7"/>
    <mergeCell ref="A1:F1"/>
    <mergeCell ref="A2:C2"/>
    <mergeCell ref="A3:AH3"/>
    <mergeCell ref="A4:AH4"/>
    <mergeCell ref="A5:AE5"/>
    <mergeCell ref="A6:A8"/>
    <mergeCell ref="B6:B8"/>
    <mergeCell ref="C6:C8"/>
    <mergeCell ref="D6:AG6"/>
    <mergeCell ref="AH6:AH8"/>
    <mergeCell ref="D7:E7"/>
    <mergeCell ref="F7:G7"/>
    <mergeCell ref="H7:I7"/>
    <mergeCell ref="J7:K7"/>
    <mergeCell ref="L7:M7"/>
  </mergeCells>
  <pageMargins left="0.7" right="0.7" top="0.75" bottom="0.75" header="0.3" footer="0.3"/>
  <pageSetup orientation="portrait" horizontalDpi="4294967293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62"/>
  <sheetViews>
    <sheetView topLeftCell="A4" workbookViewId="0">
      <pane ySplit="5" topLeftCell="A36" activePane="bottomLeft" state="frozen"/>
      <selection activeCell="A4" sqref="A4"/>
      <selection pane="bottomLeft" activeCell="B53" sqref="B53"/>
    </sheetView>
  </sheetViews>
  <sheetFormatPr defaultColWidth="9.140625" defaultRowHeight="15" x14ac:dyDescent="0.25"/>
  <cols>
    <col min="1" max="1" width="3.5703125" style="6" customWidth="1"/>
    <col min="2" max="2" width="10.7109375" style="62" customWidth="1"/>
    <col min="3" max="3" width="20.42578125" style="96" customWidth="1"/>
    <col min="4" max="31" width="3.28515625" style="6" customWidth="1"/>
    <col min="32" max="32" width="5.42578125" style="6" customWidth="1"/>
    <col min="33" max="33" width="4.42578125" style="6" bestFit="1" customWidth="1"/>
    <col min="34" max="34" width="9.7109375" style="6" customWidth="1"/>
    <col min="35" max="16384" width="9.140625" style="6"/>
  </cols>
  <sheetData>
    <row r="1" spans="1:34" x14ac:dyDescent="0.25">
      <c r="A1" s="329" t="s">
        <v>0</v>
      </c>
      <c r="B1" s="329"/>
      <c r="C1" s="329"/>
      <c r="D1" s="329"/>
      <c r="E1" s="329"/>
      <c r="F1" s="329"/>
      <c r="G1" s="233"/>
      <c r="H1" s="233"/>
      <c r="I1" s="233"/>
      <c r="J1" s="2"/>
      <c r="K1" s="2"/>
      <c r="L1" s="3"/>
      <c r="M1" s="3"/>
      <c r="N1" s="3"/>
      <c r="O1" s="4"/>
      <c r="P1" s="4"/>
      <c r="Q1" s="4"/>
      <c r="R1" s="4"/>
      <c r="S1" s="4"/>
      <c r="T1" s="5"/>
      <c r="U1" s="4"/>
      <c r="V1" s="4"/>
      <c r="W1" s="4"/>
      <c r="X1" s="233"/>
      <c r="Y1" s="3"/>
      <c r="Z1" s="4" t="s">
        <v>1</v>
      </c>
      <c r="AA1" s="3"/>
      <c r="AB1" s="5"/>
      <c r="AC1" s="4"/>
      <c r="AD1" s="4"/>
      <c r="AE1" s="3"/>
      <c r="AF1" s="3"/>
      <c r="AG1" s="3"/>
      <c r="AH1" s="3"/>
    </row>
    <row r="2" spans="1:34" x14ac:dyDescent="0.25">
      <c r="A2" s="305" t="s">
        <v>2</v>
      </c>
      <c r="B2" s="305"/>
      <c r="C2" s="305"/>
      <c r="D2" s="227"/>
      <c r="E2" s="227"/>
      <c r="F2" s="227"/>
      <c r="G2" s="227"/>
      <c r="H2" s="227"/>
      <c r="I2" s="227"/>
      <c r="J2" s="8"/>
      <c r="K2" s="8"/>
      <c r="L2" s="3"/>
      <c r="M2" s="3"/>
      <c r="N2" s="3"/>
      <c r="O2" s="9"/>
      <c r="P2" s="9"/>
      <c r="Q2" s="9"/>
      <c r="R2" s="9"/>
      <c r="S2" s="9"/>
      <c r="T2" s="10"/>
      <c r="U2" s="9"/>
      <c r="V2" s="9"/>
      <c r="W2" s="9"/>
      <c r="X2" s="227"/>
      <c r="Y2" s="3"/>
      <c r="Z2" s="9" t="s">
        <v>3</v>
      </c>
      <c r="AA2" s="3"/>
      <c r="AB2" s="10"/>
      <c r="AC2" s="9"/>
      <c r="AD2" s="9"/>
      <c r="AE2" s="3"/>
      <c r="AF2" s="3"/>
      <c r="AG2" s="3"/>
      <c r="AH2" s="3"/>
    </row>
    <row r="3" spans="1:34" x14ac:dyDescent="0.25">
      <c r="A3" s="306" t="s">
        <v>58</v>
      </c>
      <c r="B3" s="306"/>
      <c r="C3" s="306"/>
      <c r="D3" s="306"/>
      <c r="E3" s="306"/>
      <c r="F3" s="306"/>
      <c r="G3" s="306"/>
      <c r="H3" s="306"/>
      <c r="I3" s="306"/>
      <c r="J3" s="306"/>
      <c r="K3" s="306"/>
      <c r="L3" s="306"/>
      <c r="M3" s="306"/>
      <c r="N3" s="306"/>
      <c r="O3" s="306"/>
      <c r="P3" s="306"/>
      <c r="Q3" s="306"/>
      <c r="R3" s="306"/>
      <c r="S3" s="306"/>
      <c r="T3" s="306"/>
      <c r="U3" s="306"/>
      <c r="V3" s="306"/>
      <c r="W3" s="306"/>
      <c r="X3" s="306"/>
      <c r="Y3" s="306"/>
      <c r="Z3" s="306"/>
      <c r="AA3" s="306"/>
      <c r="AB3" s="306"/>
      <c r="AC3" s="306"/>
      <c r="AD3" s="306"/>
      <c r="AE3" s="306"/>
      <c r="AF3" s="306"/>
      <c r="AG3" s="306"/>
      <c r="AH3" s="306"/>
    </row>
    <row r="4" spans="1:34" x14ac:dyDescent="0.25">
      <c r="A4" s="306" t="s">
        <v>179</v>
      </c>
      <c r="B4" s="306"/>
      <c r="C4" s="306"/>
      <c r="D4" s="306"/>
      <c r="E4" s="306"/>
      <c r="F4" s="306"/>
      <c r="G4" s="306"/>
      <c r="H4" s="306"/>
      <c r="I4" s="306"/>
      <c r="J4" s="306"/>
      <c r="K4" s="306"/>
      <c r="L4" s="306"/>
      <c r="M4" s="306"/>
      <c r="N4" s="306"/>
      <c r="O4" s="306"/>
      <c r="P4" s="306"/>
      <c r="Q4" s="306"/>
      <c r="R4" s="306"/>
      <c r="S4" s="306"/>
      <c r="T4" s="306"/>
      <c r="U4" s="306"/>
      <c r="V4" s="306"/>
      <c r="W4" s="306"/>
      <c r="X4" s="306"/>
      <c r="Y4" s="306"/>
      <c r="Z4" s="306"/>
      <c r="AA4" s="306"/>
      <c r="AB4" s="306"/>
      <c r="AC4" s="306"/>
      <c r="AD4" s="306"/>
      <c r="AE4" s="306"/>
      <c r="AF4" s="306"/>
      <c r="AG4" s="306"/>
      <c r="AH4" s="306"/>
    </row>
    <row r="5" spans="1:34" x14ac:dyDescent="0.25">
      <c r="A5" s="306"/>
      <c r="B5" s="306"/>
      <c r="C5" s="306"/>
      <c r="D5" s="306"/>
      <c r="E5" s="306"/>
      <c r="F5" s="306"/>
      <c r="G5" s="306"/>
      <c r="H5" s="306"/>
      <c r="I5" s="306"/>
      <c r="J5" s="306"/>
      <c r="K5" s="306"/>
      <c r="L5" s="306"/>
      <c r="M5" s="306"/>
      <c r="N5" s="306"/>
      <c r="O5" s="306"/>
      <c r="P5" s="306"/>
      <c r="Q5" s="306"/>
      <c r="R5" s="306"/>
      <c r="S5" s="306"/>
      <c r="T5" s="306"/>
      <c r="U5" s="306"/>
      <c r="V5" s="306"/>
      <c r="W5" s="306"/>
      <c r="X5" s="306"/>
      <c r="Y5" s="306"/>
      <c r="Z5" s="306"/>
      <c r="AA5" s="306"/>
      <c r="AB5" s="306"/>
      <c r="AC5" s="306"/>
      <c r="AD5" s="306"/>
      <c r="AE5" s="306"/>
      <c r="AF5" s="228"/>
      <c r="AG5" s="228"/>
      <c r="AH5" s="228"/>
    </row>
    <row r="6" spans="1:34" x14ac:dyDescent="0.25">
      <c r="A6" s="307" t="s">
        <v>4</v>
      </c>
      <c r="B6" s="308" t="s">
        <v>5</v>
      </c>
      <c r="C6" s="309" t="s">
        <v>6</v>
      </c>
      <c r="D6" s="310" t="s">
        <v>7</v>
      </c>
      <c r="E6" s="311"/>
      <c r="F6" s="311"/>
      <c r="G6" s="311"/>
      <c r="H6" s="311"/>
      <c r="I6" s="311"/>
      <c r="J6" s="311"/>
      <c r="K6" s="311"/>
      <c r="L6" s="311"/>
      <c r="M6" s="311"/>
      <c r="N6" s="311"/>
      <c r="O6" s="311"/>
      <c r="P6" s="311"/>
      <c r="Q6" s="311"/>
      <c r="R6" s="311"/>
      <c r="S6" s="311"/>
      <c r="T6" s="311"/>
      <c r="U6" s="311"/>
      <c r="V6" s="311"/>
      <c r="W6" s="311"/>
      <c r="X6" s="311"/>
      <c r="Y6" s="311"/>
      <c r="Z6" s="311"/>
      <c r="AA6" s="311"/>
      <c r="AB6" s="311"/>
      <c r="AC6" s="311"/>
      <c r="AD6" s="311"/>
      <c r="AE6" s="311"/>
      <c r="AF6" s="311"/>
      <c r="AG6" s="312"/>
      <c r="AH6" s="307" t="s">
        <v>8</v>
      </c>
    </row>
    <row r="7" spans="1:34" x14ac:dyDescent="0.25">
      <c r="A7" s="307"/>
      <c r="B7" s="308"/>
      <c r="C7" s="309"/>
      <c r="D7" s="313" t="s">
        <v>9</v>
      </c>
      <c r="E7" s="313"/>
      <c r="F7" s="307" t="s">
        <v>10</v>
      </c>
      <c r="G7" s="307"/>
      <c r="H7" s="314" t="s">
        <v>11</v>
      </c>
      <c r="I7" s="314"/>
      <c r="J7" s="307" t="s">
        <v>12</v>
      </c>
      <c r="K7" s="307"/>
      <c r="L7" s="328" t="s">
        <v>13</v>
      </c>
      <c r="M7" s="328"/>
      <c r="N7" s="307" t="s">
        <v>14</v>
      </c>
      <c r="O7" s="307"/>
      <c r="P7" s="331" t="s">
        <v>15</v>
      </c>
      <c r="Q7" s="331"/>
      <c r="R7" s="307" t="s">
        <v>16</v>
      </c>
      <c r="S7" s="307"/>
      <c r="T7" s="334" t="s">
        <v>17</v>
      </c>
      <c r="U7" s="334"/>
      <c r="V7" s="307" t="s">
        <v>18</v>
      </c>
      <c r="W7" s="307"/>
      <c r="X7" s="302" t="s">
        <v>19</v>
      </c>
      <c r="Y7" s="302"/>
      <c r="Z7" s="307" t="s">
        <v>20</v>
      </c>
      <c r="AA7" s="307"/>
      <c r="AB7" s="330" t="s">
        <v>21</v>
      </c>
      <c r="AC7" s="330"/>
      <c r="AD7" s="307" t="s">
        <v>22</v>
      </c>
      <c r="AE7" s="307"/>
      <c r="AF7" s="300" t="s">
        <v>24</v>
      </c>
      <c r="AG7" s="300" t="s">
        <v>23</v>
      </c>
      <c r="AH7" s="307"/>
    </row>
    <row r="8" spans="1:34" x14ac:dyDescent="0.25">
      <c r="A8" s="307"/>
      <c r="B8" s="308"/>
      <c r="C8" s="309"/>
      <c r="D8" s="230" t="s">
        <v>23</v>
      </c>
      <c r="E8" s="230" t="s">
        <v>24</v>
      </c>
      <c r="F8" s="229" t="s">
        <v>23</v>
      </c>
      <c r="G8" s="229" t="s">
        <v>24</v>
      </c>
      <c r="H8" s="231" t="s">
        <v>23</v>
      </c>
      <c r="I8" s="231" t="s">
        <v>24</v>
      </c>
      <c r="J8" s="229" t="s">
        <v>23</v>
      </c>
      <c r="K8" s="229" t="s">
        <v>24</v>
      </c>
      <c r="L8" s="232" t="s">
        <v>23</v>
      </c>
      <c r="M8" s="232" t="s">
        <v>24</v>
      </c>
      <c r="N8" s="229" t="s">
        <v>23</v>
      </c>
      <c r="O8" s="229" t="s">
        <v>24</v>
      </c>
      <c r="P8" s="235" t="s">
        <v>23</v>
      </c>
      <c r="Q8" s="235" t="s">
        <v>24</v>
      </c>
      <c r="R8" s="229" t="s">
        <v>23</v>
      </c>
      <c r="S8" s="229" t="s">
        <v>24</v>
      </c>
      <c r="T8" s="236" t="s">
        <v>23</v>
      </c>
      <c r="U8" s="236" t="s">
        <v>24</v>
      </c>
      <c r="V8" s="229" t="s">
        <v>23</v>
      </c>
      <c r="W8" s="229" t="s">
        <v>24</v>
      </c>
      <c r="X8" s="226" t="s">
        <v>23</v>
      </c>
      <c r="Y8" s="226" t="s">
        <v>24</v>
      </c>
      <c r="Z8" s="229" t="s">
        <v>23</v>
      </c>
      <c r="AA8" s="229" t="s">
        <v>24</v>
      </c>
      <c r="AB8" s="234" t="s">
        <v>23</v>
      </c>
      <c r="AC8" s="234" t="s">
        <v>24</v>
      </c>
      <c r="AD8" s="229" t="s">
        <v>23</v>
      </c>
      <c r="AE8" s="229" t="s">
        <v>24</v>
      </c>
      <c r="AF8" s="301"/>
      <c r="AG8" s="301"/>
      <c r="AH8" s="307"/>
    </row>
    <row r="9" spans="1:34" s="85" customFormat="1" x14ac:dyDescent="0.25">
      <c r="A9" s="72">
        <v>1</v>
      </c>
      <c r="B9" s="164">
        <v>44012</v>
      </c>
      <c r="C9" s="165" t="s">
        <v>174</v>
      </c>
      <c r="D9" s="166"/>
      <c r="E9" s="166"/>
      <c r="F9" s="72">
        <v>33</v>
      </c>
      <c r="G9" s="72"/>
      <c r="H9" s="167"/>
      <c r="I9" s="167"/>
      <c r="J9" s="72">
        <v>12</v>
      </c>
      <c r="K9" s="72"/>
      <c r="L9" s="168"/>
      <c r="M9" s="168"/>
      <c r="N9" s="72"/>
      <c r="O9" s="72"/>
      <c r="P9" s="169"/>
      <c r="Q9" s="169"/>
      <c r="R9" s="72">
        <v>28</v>
      </c>
      <c r="S9" s="72"/>
      <c r="T9" s="224"/>
      <c r="U9" s="224"/>
      <c r="V9" s="72">
        <v>24</v>
      </c>
      <c r="W9" s="72"/>
      <c r="X9" s="171">
        <v>58</v>
      </c>
      <c r="Y9" s="171"/>
      <c r="Z9" s="72">
        <v>18</v>
      </c>
      <c r="AA9" s="72"/>
      <c r="AB9" s="172">
        <v>28</v>
      </c>
      <c r="AC9" s="172"/>
      <c r="AD9" s="72"/>
      <c r="AE9" s="72"/>
      <c r="AF9" s="82">
        <f>E9+G9+I9+K9+M9+O9+Q9+S9+U9+W9+Y9+AA9+AC9+AE9</f>
        <v>0</v>
      </c>
      <c r="AG9" s="82">
        <f>D9+F9+H9+J9+L9+N9+P9+R9+T9+V9+X9+Z9+AB9+AD9</f>
        <v>201</v>
      </c>
      <c r="AH9" s="153"/>
    </row>
    <row r="10" spans="1:34" s="3" customFormat="1" x14ac:dyDescent="0.25">
      <c r="A10" s="209">
        <v>2</v>
      </c>
      <c r="B10" s="217">
        <v>44013</v>
      </c>
      <c r="C10" s="218" t="s">
        <v>175</v>
      </c>
      <c r="D10" s="22"/>
      <c r="E10" s="22"/>
      <c r="F10" s="219"/>
      <c r="G10" s="219"/>
      <c r="H10" s="23"/>
      <c r="I10" s="23"/>
      <c r="J10" s="219"/>
      <c r="K10" s="219">
        <v>1</v>
      </c>
      <c r="L10" s="24"/>
      <c r="M10" s="24"/>
      <c r="N10" s="219"/>
      <c r="O10" s="219"/>
      <c r="P10" s="25"/>
      <c r="Q10" s="25"/>
      <c r="R10" s="219"/>
      <c r="S10" s="219"/>
      <c r="T10" s="220"/>
      <c r="U10" s="220"/>
      <c r="V10" s="219"/>
      <c r="W10" s="219"/>
      <c r="X10" s="26"/>
      <c r="Y10" s="26"/>
      <c r="Z10" s="219"/>
      <c r="AA10" s="219"/>
      <c r="AB10" s="27"/>
      <c r="AC10" s="27"/>
      <c r="AD10" s="219"/>
      <c r="AE10" s="219"/>
      <c r="AF10" s="209">
        <f t="shared" ref="AF10:AF45" si="0">E10+G10+I10+K10+M10+O10+Q10+S10+U10+W10+Y10+AA10+AC10+AE10</f>
        <v>1</v>
      </c>
      <c r="AG10" s="209">
        <f t="shared" ref="AG10:AG15" si="1">D10+F10+H10+J10+L10+N10+P10+R10+T10+V10+X10+Z10+AB10+AD10</f>
        <v>0</v>
      </c>
      <c r="AH10" s="219" t="s">
        <v>186</v>
      </c>
    </row>
    <row r="11" spans="1:34" s="3" customFormat="1" x14ac:dyDescent="0.25">
      <c r="A11" s="209">
        <v>3</v>
      </c>
      <c r="B11" s="214">
        <v>44013</v>
      </c>
      <c r="C11" s="215" t="s">
        <v>175</v>
      </c>
      <c r="D11" s="29"/>
      <c r="E11" s="29"/>
      <c r="F11" s="213"/>
      <c r="G11" s="213"/>
      <c r="H11" s="30"/>
      <c r="I11" s="30"/>
      <c r="J11" s="213"/>
      <c r="K11" s="213"/>
      <c r="L11" s="31"/>
      <c r="M11" s="31"/>
      <c r="N11" s="213"/>
      <c r="O11" s="213"/>
      <c r="P11" s="32"/>
      <c r="Q11" s="32"/>
      <c r="R11" s="213"/>
      <c r="S11" s="213">
        <v>2</v>
      </c>
      <c r="T11" s="221"/>
      <c r="U11" s="221"/>
      <c r="V11" s="213"/>
      <c r="W11" s="213"/>
      <c r="X11" s="33"/>
      <c r="Y11" s="33"/>
      <c r="Z11" s="213"/>
      <c r="AA11" s="213">
        <v>2</v>
      </c>
      <c r="AB11" s="34"/>
      <c r="AC11" s="34"/>
      <c r="AD11" s="213"/>
      <c r="AE11" s="213"/>
      <c r="AF11" s="209">
        <f t="shared" si="0"/>
        <v>4</v>
      </c>
      <c r="AG11" s="209">
        <f t="shared" si="1"/>
        <v>0</v>
      </c>
      <c r="AH11" s="213"/>
    </row>
    <row r="12" spans="1:34" s="3" customFormat="1" x14ac:dyDescent="0.25">
      <c r="A12" s="209">
        <v>4</v>
      </c>
      <c r="B12" s="214">
        <v>44013</v>
      </c>
      <c r="C12" s="215" t="s">
        <v>178</v>
      </c>
      <c r="D12" s="29"/>
      <c r="E12" s="29"/>
      <c r="F12" s="213">
        <v>12</v>
      </c>
      <c r="G12" s="213"/>
      <c r="H12" s="30"/>
      <c r="I12" s="30"/>
      <c r="J12" s="213">
        <v>24</v>
      </c>
      <c r="K12" s="213"/>
      <c r="L12" s="31"/>
      <c r="M12" s="31"/>
      <c r="N12" s="213"/>
      <c r="O12" s="213"/>
      <c r="P12" s="32"/>
      <c r="Q12" s="32"/>
      <c r="R12" s="213"/>
      <c r="S12" s="213"/>
      <c r="T12" s="221"/>
      <c r="U12" s="221"/>
      <c r="V12" s="213"/>
      <c r="W12" s="213"/>
      <c r="X12" s="33"/>
      <c r="Y12" s="33"/>
      <c r="Z12" s="213"/>
      <c r="AA12" s="213"/>
      <c r="AB12" s="34"/>
      <c r="AC12" s="34"/>
      <c r="AD12" s="213"/>
      <c r="AE12" s="213"/>
      <c r="AF12" s="209">
        <f t="shared" si="0"/>
        <v>0</v>
      </c>
      <c r="AG12" s="209">
        <f t="shared" si="1"/>
        <v>36</v>
      </c>
      <c r="AH12" s="213"/>
    </row>
    <row r="13" spans="1:34" s="3" customFormat="1" x14ac:dyDescent="0.25">
      <c r="A13" s="209"/>
      <c r="B13" s="214">
        <v>44013</v>
      </c>
      <c r="C13" s="215" t="s">
        <v>178</v>
      </c>
      <c r="D13" s="29">
        <v>1</v>
      </c>
      <c r="E13" s="29"/>
      <c r="F13" s="213"/>
      <c r="G13" s="213"/>
      <c r="H13" s="30"/>
      <c r="I13" s="30"/>
      <c r="J13" s="213"/>
      <c r="K13" s="213"/>
      <c r="L13" s="31"/>
      <c r="M13" s="31"/>
      <c r="N13" s="213"/>
      <c r="O13" s="213"/>
      <c r="P13" s="32"/>
      <c r="Q13" s="32"/>
      <c r="R13" s="213"/>
      <c r="S13" s="213"/>
      <c r="T13" s="221"/>
      <c r="U13" s="221"/>
      <c r="V13" s="213"/>
      <c r="W13" s="213"/>
      <c r="X13" s="33"/>
      <c r="Y13" s="33"/>
      <c r="Z13" s="213"/>
      <c r="AA13" s="213"/>
      <c r="AB13" s="34"/>
      <c r="AC13" s="34"/>
      <c r="AD13" s="213"/>
      <c r="AE13" s="213"/>
      <c r="AF13" s="209">
        <f t="shared" si="0"/>
        <v>0</v>
      </c>
      <c r="AG13" s="209">
        <f t="shared" si="1"/>
        <v>1</v>
      </c>
      <c r="AH13" s="213"/>
    </row>
    <row r="14" spans="1:34" s="3" customFormat="1" x14ac:dyDescent="0.25">
      <c r="A14" s="209"/>
      <c r="B14" s="214">
        <v>44013</v>
      </c>
      <c r="C14" s="215" t="s">
        <v>185</v>
      </c>
      <c r="D14" s="29"/>
      <c r="E14" s="29">
        <v>1</v>
      </c>
      <c r="F14" s="213"/>
      <c r="G14" s="213"/>
      <c r="H14" s="30"/>
      <c r="I14" s="30"/>
      <c r="J14" s="213"/>
      <c r="K14" s="213"/>
      <c r="L14" s="31"/>
      <c r="M14" s="31"/>
      <c r="N14" s="213"/>
      <c r="O14" s="213"/>
      <c r="P14" s="32"/>
      <c r="Q14" s="32"/>
      <c r="R14" s="213"/>
      <c r="S14" s="213"/>
      <c r="T14" s="221"/>
      <c r="U14" s="221"/>
      <c r="V14" s="213"/>
      <c r="W14" s="213"/>
      <c r="X14" s="33"/>
      <c r="Y14" s="33"/>
      <c r="Z14" s="213"/>
      <c r="AA14" s="213"/>
      <c r="AB14" s="34"/>
      <c r="AC14" s="34"/>
      <c r="AD14" s="213"/>
      <c r="AE14" s="213"/>
      <c r="AF14" s="209">
        <f t="shared" si="0"/>
        <v>1</v>
      </c>
      <c r="AG14" s="209">
        <f t="shared" si="1"/>
        <v>0</v>
      </c>
      <c r="AH14" s="213"/>
    </row>
    <row r="15" spans="1:34" s="3" customFormat="1" x14ac:dyDescent="0.25">
      <c r="A15" s="209">
        <v>5</v>
      </c>
      <c r="B15" s="214">
        <v>44014</v>
      </c>
      <c r="C15" s="215" t="s">
        <v>178</v>
      </c>
      <c r="D15" s="29">
        <v>14</v>
      </c>
      <c r="E15" s="29"/>
      <c r="F15" s="213"/>
      <c r="G15" s="213"/>
      <c r="H15" s="30">
        <v>5</v>
      </c>
      <c r="I15" s="30"/>
      <c r="J15" s="213"/>
      <c r="K15" s="213"/>
      <c r="L15" s="31">
        <v>13</v>
      </c>
      <c r="M15" s="31"/>
      <c r="N15" s="213"/>
      <c r="O15" s="213"/>
      <c r="P15" s="32"/>
      <c r="Q15" s="32"/>
      <c r="R15" s="213"/>
      <c r="S15" s="213"/>
      <c r="T15" s="221">
        <v>7</v>
      </c>
      <c r="U15" s="221"/>
      <c r="V15" s="213"/>
      <c r="W15" s="213"/>
      <c r="X15" s="33">
        <v>3</v>
      </c>
      <c r="Y15" s="33"/>
      <c r="Z15" s="213"/>
      <c r="AA15" s="213"/>
      <c r="AB15" s="34"/>
      <c r="AC15" s="34"/>
      <c r="AD15" s="213"/>
      <c r="AE15" s="213"/>
      <c r="AF15" s="209">
        <f t="shared" si="0"/>
        <v>0</v>
      </c>
      <c r="AG15" s="209">
        <f t="shared" si="1"/>
        <v>42</v>
      </c>
      <c r="AH15" s="213"/>
    </row>
    <row r="16" spans="1:34" s="3" customFormat="1" x14ac:dyDescent="0.25">
      <c r="A16" s="209">
        <v>7</v>
      </c>
      <c r="B16" s="210">
        <v>44014</v>
      </c>
      <c r="C16" s="211" t="s">
        <v>175</v>
      </c>
      <c r="D16" s="37"/>
      <c r="E16" s="37"/>
      <c r="F16" s="212"/>
      <c r="G16" s="212"/>
      <c r="H16" s="38"/>
      <c r="I16" s="38"/>
      <c r="J16" s="212"/>
      <c r="K16" s="212"/>
      <c r="L16" s="39"/>
      <c r="M16" s="39"/>
      <c r="N16" s="212"/>
      <c r="O16" s="212"/>
      <c r="P16" s="40"/>
      <c r="Q16" s="40"/>
      <c r="R16" s="212"/>
      <c r="S16" s="212">
        <v>1</v>
      </c>
      <c r="T16" s="222"/>
      <c r="U16" s="222"/>
      <c r="V16" s="212"/>
      <c r="W16" s="212"/>
      <c r="X16" s="41"/>
      <c r="Y16" s="41"/>
      <c r="Z16" s="212"/>
      <c r="AA16" s="212"/>
      <c r="AB16" s="42"/>
      <c r="AC16" s="42"/>
      <c r="AD16" s="212"/>
      <c r="AE16" s="212"/>
      <c r="AF16" s="209">
        <f t="shared" si="0"/>
        <v>1</v>
      </c>
      <c r="AG16" s="209">
        <f>D16+F16+H16+J16+L16+N16+P16+R16+T16+V16+X16+Z16+AB16+AD16</f>
        <v>0</v>
      </c>
      <c r="AH16" s="213"/>
    </row>
    <row r="17" spans="1:34" s="3" customFormat="1" x14ac:dyDescent="0.25">
      <c r="A17" s="209"/>
      <c r="B17" s="210">
        <v>44015</v>
      </c>
      <c r="C17" s="211" t="s">
        <v>175</v>
      </c>
      <c r="D17" s="37"/>
      <c r="E17" s="37"/>
      <c r="F17" s="212"/>
      <c r="G17" s="212"/>
      <c r="H17" s="38"/>
      <c r="I17" s="38"/>
      <c r="J17" s="212"/>
      <c r="K17" s="212"/>
      <c r="L17" s="39"/>
      <c r="M17" s="39"/>
      <c r="N17" s="212"/>
      <c r="O17" s="212"/>
      <c r="P17" s="40"/>
      <c r="Q17" s="40"/>
      <c r="R17" s="212"/>
      <c r="S17" s="212"/>
      <c r="T17" s="222"/>
      <c r="U17" s="222"/>
      <c r="V17" s="212"/>
      <c r="W17" s="212"/>
      <c r="X17" s="41"/>
      <c r="Y17" s="41">
        <v>1</v>
      </c>
      <c r="Z17" s="212"/>
      <c r="AA17" s="212"/>
      <c r="AB17" s="42"/>
      <c r="AC17" s="42"/>
      <c r="AD17" s="212"/>
      <c r="AE17" s="212"/>
      <c r="AF17" s="209">
        <f t="shared" si="0"/>
        <v>1</v>
      </c>
      <c r="AG17" s="209">
        <f>D17+F17+H17+J17+L17+N17+P17+R17+T17+V17+X17+Z17+AB17+AD17</f>
        <v>0</v>
      </c>
      <c r="AH17" s="213"/>
    </row>
    <row r="18" spans="1:34" s="3" customFormat="1" x14ac:dyDescent="0.25">
      <c r="A18" s="209">
        <v>8</v>
      </c>
      <c r="B18" s="210">
        <v>44018</v>
      </c>
      <c r="C18" s="211" t="s">
        <v>187</v>
      </c>
      <c r="D18" s="37"/>
      <c r="E18" s="37"/>
      <c r="F18" s="212"/>
      <c r="G18" s="212"/>
      <c r="H18" s="38"/>
      <c r="I18" s="38"/>
      <c r="J18" s="212"/>
      <c r="K18" s="212"/>
      <c r="L18" s="39"/>
      <c r="M18" s="39"/>
      <c r="N18" s="212"/>
      <c r="O18" s="212"/>
      <c r="P18" s="40"/>
      <c r="Q18" s="40"/>
      <c r="R18" s="212"/>
      <c r="S18" s="212"/>
      <c r="T18" s="222"/>
      <c r="U18" s="222"/>
      <c r="V18" s="212"/>
      <c r="W18" s="212"/>
      <c r="X18" s="41"/>
      <c r="Y18" s="41">
        <v>2</v>
      </c>
      <c r="Z18" s="212"/>
      <c r="AA18" s="212">
        <v>1</v>
      </c>
      <c r="AB18" s="42"/>
      <c r="AC18" s="42"/>
      <c r="AD18" s="212"/>
      <c r="AE18" s="212"/>
      <c r="AF18" s="209">
        <f t="shared" si="0"/>
        <v>3</v>
      </c>
      <c r="AG18" s="209">
        <f t="shared" ref="AG18:AG45" si="2">D18+F18+H18+J18+L18+N18+P18+R18+T18+V18+X18+Z18+AB18+AD18</f>
        <v>0</v>
      </c>
      <c r="AH18" s="213"/>
    </row>
    <row r="19" spans="1:34" s="3" customFormat="1" x14ac:dyDescent="0.25">
      <c r="A19" s="209">
        <v>9</v>
      </c>
      <c r="B19" s="210">
        <v>44016</v>
      </c>
      <c r="C19" s="211" t="s">
        <v>188</v>
      </c>
      <c r="D19" s="37"/>
      <c r="E19" s="37"/>
      <c r="F19" s="212"/>
      <c r="G19" s="212"/>
      <c r="H19" s="38"/>
      <c r="I19" s="38"/>
      <c r="J19" s="212"/>
      <c r="K19" s="212"/>
      <c r="L19" s="39"/>
      <c r="M19" s="39"/>
      <c r="N19" s="212"/>
      <c r="O19" s="212"/>
      <c r="P19" s="40"/>
      <c r="Q19" s="40"/>
      <c r="R19" s="212"/>
      <c r="S19" s="212">
        <v>1</v>
      </c>
      <c r="T19" s="222"/>
      <c r="U19" s="222"/>
      <c r="V19" s="212"/>
      <c r="W19" s="212"/>
      <c r="X19" s="41"/>
      <c r="Y19" s="41"/>
      <c r="Z19" s="212"/>
      <c r="AA19" s="212"/>
      <c r="AB19" s="42"/>
      <c r="AC19" s="42"/>
      <c r="AD19" s="212"/>
      <c r="AE19" s="212"/>
      <c r="AF19" s="209">
        <f t="shared" si="0"/>
        <v>1</v>
      </c>
      <c r="AG19" s="209">
        <f t="shared" si="2"/>
        <v>0</v>
      </c>
      <c r="AH19" s="213"/>
    </row>
    <row r="20" spans="1:34" s="3" customFormat="1" x14ac:dyDescent="0.25">
      <c r="A20" s="209">
        <v>10</v>
      </c>
      <c r="B20" s="210">
        <v>44018</v>
      </c>
      <c r="C20" s="211" t="s">
        <v>175</v>
      </c>
      <c r="D20" s="37"/>
      <c r="E20" s="37"/>
      <c r="F20" s="212"/>
      <c r="G20" s="212">
        <v>2</v>
      </c>
      <c r="H20" s="38"/>
      <c r="I20" s="38"/>
      <c r="J20" s="212"/>
      <c r="K20" s="212"/>
      <c r="L20" s="39"/>
      <c r="M20" s="39"/>
      <c r="N20" s="212"/>
      <c r="O20" s="212"/>
      <c r="P20" s="40"/>
      <c r="Q20" s="40"/>
      <c r="R20" s="212"/>
      <c r="S20" s="212"/>
      <c r="T20" s="222"/>
      <c r="U20" s="222"/>
      <c r="V20" s="212"/>
      <c r="W20" s="212"/>
      <c r="X20" s="41"/>
      <c r="Y20" s="41"/>
      <c r="Z20" s="212"/>
      <c r="AA20" s="212"/>
      <c r="AB20" s="42"/>
      <c r="AC20" s="42"/>
      <c r="AD20" s="212"/>
      <c r="AE20" s="212"/>
      <c r="AF20" s="209">
        <f t="shared" si="0"/>
        <v>2</v>
      </c>
      <c r="AG20" s="209">
        <f t="shared" si="2"/>
        <v>0</v>
      </c>
      <c r="AH20" s="213"/>
    </row>
    <row r="21" spans="1:34" s="3" customFormat="1" x14ac:dyDescent="0.25">
      <c r="A21" s="209">
        <v>11</v>
      </c>
      <c r="B21" s="210">
        <v>44015</v>
      </c>
      <c r="C21" s="211" t="s">
        <v>189</v>
      </c>
      <c r="D21" s="37"/>
      <c r="E21" s="37"/>
      <c r="F21" s="212"/>
      <c r="G21" s="212"/>
      <c r="H21" s="38"/>
      <c r="I21" s="38"/>
      <c r="J21" s="212"/>
      <c r="K21" s="212">
        <v>1</v>
      </c>
      <c r="L21" s="39"/>
      <c r="M21" s="39"/>
      <c r="N21" s="212"/>
      <c r="O21" s="212"/>
      <c r="P21" s="40"/>
      <c r="Q21" s="40"/>
      <c r="R21" s="212"/>
      <c r="S21" s="212"/>
      <c r="T21" s="222"/>
      <c r="U21" s="222"/>
      <c r="V21" s="212"/>
      <c r="W21" s="212"/>
      <c r="X21" s="41"/>
      <c r="Y21" s="41"/>
      <c r="Z21" s="212"/>
      <c r="AA21" s="212"/>
      <c r="AB21" s="42"/>
      <c r="AC21" s="42"/>
      <c r="AD21" s="212"/>
      <c r="AE21" s="212"/>
      <c r="AF21" s="209">
        <f t="shared" si="0"/>
        <v>1</v>
      </c>
      <c r="AG21" s="209">
        <f t="shared" si="2"/>
        <v>0</v>
      </c>
      <c r="AH21" s="213"/>
    </row>
    <row r="22" spans="1:34" s="3" customFormat="1" x14ac:dyDescent="0.25">
      <c r="A22" s="216">
        <v>13</v>
      </c>
      <c r="B22" s="210">
        <v>44020</v>
      </c>
      <c r="C22" s="211" t="s">
        <v>190</v>
      </c>
      <c r="D22" s="37"/>
      <c r="E22" s="37"/>
      <c r="F22" s="212"/>
      <c r="G22" s="212"/>
      <c r="H22" s="38"/>
      <c r="I22" s="38"/>
      <c r="J22" s="212"/>
      <c r="K22" s="212">
        <v>12</v>
      </c>
      <c r="L22" s="39"/>
      <c r="M22" s="39"/>
      <c r="N22" s="212"/>
      <c r="O22" s="212"/>
      <c r="P22" s="40"/>
      <c r="Q22" s="40"/>
      <c r="R22" s="212"/>
      <c r="S22" s="212"/>
      <c r="T22" s="222"/>
      <c r="U22" s="222"/>
      <c r="V22" s="212"/>
      <c r="W22" s="212"/>
      <c r="X22" s="41"/>
      <c r="Y22" s="41"/>
      <c r="Z22" s="212"/>
      <c r="AA22" s="212"/>
      <c r="AB22" s="42"/>
      <c r="AC22" s="42"/>
      <c r="AD22" s="212"/>
      <c r="AE22" s="212"/>
      <c r="AF22" s="209">
        <f t="shared" si="0"/>
        <v>12</v>
      </c>
      <c r="AG22" s="209">
        <f t="shared" si="2"/>
        <v>0</v>
      </c>
      <c r="AH22" s="213"/>
    </row>
    <row r="23" spans="1:34" s="3" customFormat="1" x14ac:dyDescent="0.25">
      <c r="A23" s="209">
        <v>14</v>
      </c>
      <c r="B23" s="210">
        <v>44020</v>
      </c>
      <c r="C23" s="211" t="s">
        <v>173</v>
      </c>
      <c r="D23" s="37"/>
      <c r="E23" s="37">
        <v>1</v>
      </c>
      <c r="F23" s="212"/>
      <c r="G23" s="212"/>
      <c r="H23" s="38"/>
      <c r="I23" s="38"/>
      <c r="J23" s="212"/>
      <c r="K23" s="212"/>
      <c r="L23" s="39"/>
      <c r="M23" s="39"/>
      <c r="N23" s="212"/>
      <c r="O23" s="212"/>
      <c r="P23" s="40"/>
      <c r="Q23" s="40"/>
      <c r="R23" s="212"/>
      <c r="S23" s="212"/>
      <c r="T23" s="222"/>
      <c r="U23" s="222"/>
      <c r="V23" s="212"/>
      <c r="W23" s="212"/>
      <c r="X23" s="41"/>
      <c r="Y23" s="41"/>
      <c r="Z23" s="212"/>
      <c r="AA23" s="212"/>
      <c r="AB23" s="42"/>
      <c r="AC23" s="42"/>
      <c r="AD23" s="212"/>
      <c r="AE23" s="212"/>
      <c r="AF23" s="209">
        <f t="shared" si="0"/>
        <v>1</v>
      </c>
      <c r="AG23" s="209">
        <f t="shared" si="2"/>
        <v>0</v>
      </c>
      <c r="AH23" s="213"/>
    </row>
    <row r="24" spans="1:34" s="3" customFormat="1" x14ac:dyDescent="0.25">
      <c r="A24" s="216">
        <v>15</v>
      </c>
      <c r="B24" s="210">
        <v>44020</v>
      </c>
      <c r="C24" s="211" t="s">
        <v>192</v>
      </c>
      <c r="D24" s="37"/>
      <c r="E24" s="37"/>
      <c r="F24" s="212"/>
      <c r="G24" s="212"/>
      <c r="H24" s="38"/>
      <c r="I24" s="38"/>
      <c r="J24" s="212"/>
      <c r="K24" s="212"/>
      <c r="L24" s="39"/>
      <c r="M24" s="39"/>
      <c r="N24" s="212"/>
      <c r="O24" s="212"/>
      <c r="P24" s="40"/>
      <c r="Q24" s="40"/>
      <c r="R24" s="212"/>
      <c r="S24" s="212"/>
      <c r="T24" s="222"/>
      <c r="U24" s="222"/>
      <c r="V24" s="212"/>
      <c r="W24" s="212">
        <v>1</v>
      </c>
      <c r="X24" s="41"/>
      <c r="Y24" s="41"/>
      <c r="Z24" s="212"/>
      <c r="AA24" s="212"/>
      <c r="AB24" s="42"/>
      <c r="AC24" s="42"/>
      <c r="AD24" s="212"/>
      <c r="AE24" s="212"/>
      <c r="AF24" s="209">
        <f t="shared" si="0"/>
        <v>1</v>
      </c>
      <c r="AG24" s="209">
        <f t="shared" si="2"/>
        <v>0</v>
      </c>
      <c r="AH24" s="213"/>
    </row>
    <row r="25" spans="1:34" x14ac:dyDescent="0.25">
      <c r="A25" s="20">
        <v>16</v>
      </c>
      <c r="B25" s="35">
        <v>44022</v>
      </c>
      <c r="C25" s="93" t="s">
        <v>193</v>
      </c>
      <c r="D25" s="37"/>
      <c r="E25" s="37"/>
      <c r="F25" s="36"/>
      <c r="G25" s="36">
        <v>4</v>
      </c>
      <c r="H25" s="38"/>
      <c r="I25" s="38"/>
      <c r="J25" s="36"/>
      <c r="K25" s="36"/>
      <c r="L25" s="39"/>
      <c r="M25" s="39"/>
      <c r="N25" s="36"/>
      <c r="O25" s="36"/>
      <c r="P25" s="40"/>
      <c r="Q25" s="40"/>
      <c r="R25" s="36"/>
      <c r="S25" s="36"/>
      <c r="T25" s="222"/>
      <c r="U25" s="222"/>
      <c r="V25" s="36"/>
      <c r="W25" s="36"/>
      <c r="X25" s="41"/>
      <c r="Y25" s="41"/>
      <c r="Z25" s="36"/>
      <c r="AA25" s="36"/>
      <c r="AB25" s="42"/>
      <c r="AC25" s="42"/>
      <c r="AD25" s="36"/>
      <c r="AE25" s="36"/>
      <c r="AF25" s="20">
        <f t="shared" si="0"/>
        <v>4</v>
      </c>
      <c r="AG25" s="20">
        <f t="shared" si="2"/>
        <v>0</v>
      </c>
      <c r="AH25" s="21"/>
    </row>
    <row r="26" spans="1:34" x14ac:dyDescent="0.25">
      <c r="A26" s="72">
        <v>17</v>
      </c>
      <c r="B26" s="35">
        <v>44021</v>
      </c>
      <c r="C26" s="93" t="s">
        <v>194</v>
      </c>
      <c r="D26" s="37"/>
      <c r="E26" s="37">
        <v>13</v>
      </c>
      <c r="F26" s="36"/>
      <c r="G26" s="36"/>
      <c r="H26" s="38"/>
      <c r="I26" s="38">
        <v>13</v>
      </c>
      <c r="J26" s="36"/>
      <c r="K26" s="36"/>
      <c r="L26" s="39"/>
      <c r="M26" s="39">
        <v>21</v>
      </c>
      <c r="N26" s="36"/>
      <c r="O26" s="36"/>
      <c r="P26" s="40"/>
      <c r="Q26" s="40">
        <v>8</v>
      </c>
      <c r="R26" s="36"/>
      <c r="S26" s="36"/>
      <c r="T26" s="222"/>
      <c r="U26" s="222">
        <v>7</v>
      </c>
      <c r="V26" s="36"/>
      <c r="W26" s="36"/>
      <c r="X26" s="41"/>
      <c r="Y26" s="41"/>
      <c r="Z26" s="36"/>
      <c r="AA26" s="36"/>
      <c r="AB26" s="42"/>
      <c r="AC26" s="42"/>
      <c r="AD26" s="36"/>
      <c r="AE26" s="36"/>
      <c r="AF26" s="20">
        <f t="shared" si="0"/>
        <v>62</v>
      </c>
      <c r="AG26" s="20">
        <f t="shared" si="2"/>
        <v>0</v>
      </c>
      <c r="AH26" s="21"/>
    </row>
    <row r="27" spans="1:34" x14ac:dyDescent="0.25">
      <c r="A27" s="20">
        <v>18</v>
      </c>
      <c r="B27" s="35">
        <v>44021</v>
      </c>
      <c r="C27" s="93" t="s">
        <v>195</v>
      </c>
      <c r="D27" s="37"/>
      <c r="E27" s="37"/>
      <c r="F27" s="36"/>
      <c r="G27" s="36"/>
      <c r="H27" s="38">
        <v>8</v>
      </c>
      <c r="I27" s="38"/>
      <c r="J27" s="36"/>
      <c r="K27" s="36"/>
      <c r="L27" s="39">
        <v>8</v>
      </c>
      <c r="M27" s="39"/>
      <c r="N27" s="36"/>
      <c r="O27" s="36"/>
      <c r="P27" s="40">
        <v>8</v>
      </c>
      <c r="Q27" s="40"/>
      <c r="R27" s="36"/>
      <c r="S27" s="36"/>
      <c r="T27" s="222"/>
      <c r="U27" s="222"/>
      <c r="V27" s="36"/>
      <c r="W27" s="36"/>
      <c r="X27" s="41"/>
      <c r="Y27" s="41"/>
      <c r="Z27" s="36"/>
      <c r="AA27" s="36"/>
      <c r="AB27" s="42"/>
      <c r="AC27" s="42"/>
      <c r="AD27" s="36"/>
      <c r="AE27" s="36"/>
      <c r="AF27" s="20">
        <f t="shared" si="0"/>
        <v>0</v>
      </c>
      <c r="AG27" s="20">
        <f t="shared" si="2"/>
        <v>24</v>
      </c>
      <c r="AH27" s="21"/>
    </row>
    <row r="28" spans="1:34" x14ac:dyDescent="0.25">
      <c r="A28" s="72">
        <v>19</v>
      </c>
      <c r="B28" s="35">
        <v>44021</v>
      </c>
      <c r="C28" s="93" t="s">
        <v>196</v>
      </c>
      <c r="D28" s="37"/>
      <c r="E28" s="37"/>
      <c r="F28" s="36"/>
      <c r="G28" s="36">
        <v>1</v>
      </c>
      <c r="H28" s="38"/>
      <c r="I28" s="38"/>
      <c r="J28" s="36"/>
      <c r="K28" s="36"/>
      <c r="L28" s="39"/>
      <c r="M28" s="39"/>
      <c r="N28" s="36"/>
      <c r="O28" s="36"/>
      <c r="P28" s="40"/>
      <c r="Q28" s="40"/>
      <c r="R28" s="36"/>
      <c r="S28" s="36"/>
      <c r="T28" s="222"/>
      <c r="U28" s="222"/>
      <c r="V28" s="36"/>
      <c r="W28" s="36"/>
      <c r="X28" s="41"/>
      <c r="Y28" s="41"/>
      <c r="Z28" s="36"/>
      <c r="AA28" s="36"/>
      <c r="AB28" s="42"/>
      <c r="AC28" s="42"/>
      <c r="AD28" s="36"/>
      <c r="AE28" s="36"/>
      <c r="AF28" s="20">
        <f t="shared" si="0"/>
        <v>1</v>
      </c>
      <c r="AG28" s="20">
        <f t="shared" si="2"/>
        <v>0</v>
      </c>
      <c r="AH28" s="21"/>
    </row>
    <row r="29" spans="1:34" x14ac:dyDescent="0.25">
      <c r="A29" s="20">
        <v>20</v>
      </c>
      <c r="B29" s="35">
        <v>44023</v>
      </c>
      <c r="C29" s="254" t="s">
        <v>197</v>
      </c>
      <c r="D29" s="37"/>
      <c r="E29" s="37"/>
      <c r="F29" s="36"/>
      <c r="G29" s="36"/>
      <c r="H29" s="38"/>
      <c r="I29" s="38"/>
      <c r="J29" s="36"/>
      <c r="K29" s="36"/>
      <c r="L29" s="39"/>
      <c r="M29" s="39"/>
      <c r="N29" s="36"/>
      <c r="O29" s="36"/>
      <c r="P29" s="40"/>
      <c r="Q29" s="40"/>
      <c r="R29" s="36"/>
      <c r="S29" s="36"/>
      <c r="T29" s="222"/>
      <c r="U29" s="222"/>
      <c r="V29" s="36"/>
      <c r="W29" s="36"/>
      <c r="X29" s="41"/>
      <c r="Y29" s="41">
        <v>3</v>
      </c>
      <c r="Z29" s="36"/>
      <c r="AA29" s="36"/>
      <c r="AB29" s="42"/>
      <c r="AC29" s="42"/>
      <c r="AD29" s="36"/>
      <c r="AE29" s="36"/>
      <c r="AF29" s="20">
        <f t="shared" si="0"/>
        <v>3</v>
      </c>
      <c r="AG29" s="20">
        <f t="shared" si="2"/>
        <v>0</v>
      </c>
      <c r="AH29" s="21"/>
    </row>
    <row r="30" spans="1:34" x14ac:dyDescent="0.25">
      <c r="A30" s="72">
        <v>21</v>
      </c>
      <c r="B30" s="35">
        <v>44024</v>
      </c>
      <c r="C30" s="93" t="s">
        <v>198</v>
      </c>
      <c r="D30" s="37"/>
      <c r="E30" s="37"/>
      <c r="F30" s="36"/>
      <c r="G30" s="36"/>
      <c r="H30" s="38"/>
      <c r="I30" s="38"/>
      <c r="J30" s="36"/>
      <c r="K30" s="36"/>
      <c r="L30" s="39"/>
      <c r="M30" s="39"/>
      <c r="N30" s="36"/>
      <c r="O30" s="36"/>
      <c r="P30" s="40"/>
      <c r="Q30" s="40"/>
      <c r="R30" s="36"/>
      <c r="S30" s="36"/>
      <c r="T30" s="222"/>
      <c r="U30" s="222"/>
      <c r="V30" s="36"/>
      <c r="W30" s="36"/>
      <c r="X30" s="41"/>
      <c r="Y30" s="41"/>
      <c r="Z30" s="36"/>
      <c r="AA30" s="36"/>
      <c r="AB30" s="42"/>
      <c r="AC30" s="42">
        <v>24</v>
      </c>
      <c r="AD30" s="36"/>
      <c r="AE30" s="36"/>
      <c r="AF30" s="20">
        <f t="shared" si="0"/>
        <v>24</v>
      </c>
      <c r="AG30" s="20">
        <f t="shared" si="2"/>
        <v>0</v>
      </c>
      <c r="AH30" s="21"/>
    </row>
    <row r="31" spans="1:34" x14ac:dyDescent="0.25">
      <c r="A31" s="20">
        <v>22</v>
      </c>
      <c r="B31" s="35">
        <v>44025</v>
      </c>
      <c r="C31" s="93" t="s">
        <v>199</v>
      </c>
      <c r="D31" s="37"/>
      <c r="E31" s="37"/>
      <c r="F31" s="36"/>
      <c r="G31" s="36"/>
      <c r="H31" s="38"/>
      <c r="I31" s="38"/>
      <c r="J31" s="36"/>
      <c r="K31" s="36"/>
      <c r="L31" s="39"/>
      <c r="M31" s="39"/>
      <c r="N31" s="36"/>
      <c r="O31" s="36"/>
      <c r="P31" s="40"/>
      <c r="Q31" s="40"/>
      <c r="R31" s="36"/>
      <c r="S31" s="36">
        <v>3</v>
      </c>
      <c r="T31" s="222"/>
      <c r="U31" s="222"/>
      <c r="V31" s="36"/>
      <c r="W31" s="36"/>
      <c r="X31" s="41"/>
      <c r="Y31" s="41"/>
      <c r="Z31" s="36"/>
      <c r="AA31" s="36"/>
      <c r="AB31" s="42"/>
      <c r="AC31" s="42"/>
      <c r="AD31" s="36"/>
      <c r="AE31" s="36"/>
      <c r="AF31" s="20">
        <f t="shared" si="0"/>
        <v>3</v>
      </c>
      <c r="AG31" s="20">
        <f t="shared" si="2"/>
        <v>0</v>
      </c>
      <c r="AH31" s="21"/>
    </row>
    <row r="32" spans="1:34" x14ac:dyDescent="0.25">
      <c r="A32" s="72">
        <v>23</v>
      </c>
      <c r="B32" s="35">
        <v>44026</v>
      </c>
      <c r="C32" s="93" t="s">
        <v>200</v>
      </c>
      <c r="D32" s="37"/>
      <c r="E32" s="37"/>
      <c r="F32" s="36">
        <v>9</v>
      </c>
      <c r="G32" s="36"/>
      <c r="H32" s="38"/>
      <c r="I32" s="38"/>
      <c r="J32" s="36">
        <v>5</v>
      </c>
      <c r="K32" s="36"/>
      <c r="L32" s="39"/>
      <c r="M32" s="39"/>
      <c r="N32" s="36">
        <v>10</v>
      </c>
      <c r="O32" s="36"/>
      <c r="P32" s="40"/>
      <c r="Q32" s="40"/>
      <c r="R32" s="36">
        <v>5</v>
      </c>
      <c r="S32" s="36"/>
      <c r="T32" s="222"/>
      <c r="U32" s="222"/>
      <c r="V32" s="36">
        <v>11</v>
      </c>
      <c r="W32" s="36"/>
      <c r="X32" s="41">
        <v>6</v>
      </c>
      <c r="Y32" s="41"/>
      <c r="Z32" s="36">
        <v>10</v>
      </c>
      <c r="AA32" s="36"/>
      <c r="AB32" s="42"/>
      <c r="AC32" s="42"/>
      <c r="AD32" s="36"/>
      <c r="AE32" s="36"/>
      <c r="AF32" s="20">
        <f t="shared" si="0"/>
        <v>0</v>
      </c>
      <c r="AG32" s="20">
        <f t="shared" si="2"/>
        <v>56</v>
      </c>
      <c r="AH32" s="21"/>
    </row>
    <row r="33" spans="1:34" x14ac:dyDescent="0.25">
      <c r="A33" s="20">
        <v>24</v>
      </c>
      <c r="B33" s="35">
        <v>44026</v>
      </c>
      <c r="C33" s="93" t="s">
        <v>61</v>
      </c>
      <c r="D33" s="37"/>
      <c r="E33" s="37"/>
      <c r="F33" s="36"/>
      <c r="G33" s="36">
        <v>1</v>
      </c>
      <c r="H33" s="38"/>
      <c r="I33" s="38"/>
      <c r="J33" s="36"/>
      <c r="K33" s="36"/>
      <c r="L33" s="39"/>
      <c r="M33" s="39"/>
      <c r="N33" s="36"/>
      <c r="O33" s="36"/>
      <c r="P33" s="40"/>
      <c r="Q33" s="40"/>
      <c r="R33" s="36"/>
      <c r="S33" s="36"/>
      <c r="T33" s="222"/>
      <c r="U33" s="222"/>
      <c r="V33" s="36"/>
      <c r="W33" s="36"/>
      <c r="X33" s="41"/>
      <c r="Y33" s="41"/>
      <c r="Z33" s="36"/>
      <c r="AA33" s="36"/>
      <c r="AB33" s="42">
        <v>2</v>
      </c>
      <c r="AC33" s="42"/>
      <c r="AD33" s="36"/>
      <c r="AE33" s="36"/>
      <c r="AF33" s="20">
        <f t="shared" si="0"/>
        <v>1</v>
      </c>
      <c r="AG33" s="20">
        <f t="shared" si="2"/>
        <v>2</v>
      </c>
      <c r="AH33" s="21"/>
    </row>
    <row r="34" spans="1:34" x14ac:dyDescent="0.25">
      <c r="A34" s="72">
        <v>25</v>
      </c>
      <c r="B34" s="35">
        <v>44027</v>
      </c>
      <c r="C34" s="93" t="s">
        <v>201</v>
      </c>
      <c r="D34" s="37"/>
      <c r="E34" s="37"/>
      <c r="F34" s="36"/>
      <c r="G34" s="36">
        <v>10</v>
      </c>
      <c r="H34" s="38"/>
      <c r="I34" s="38"/>
      <c r="J34" s="36"/>
      <c r="K34" s="36">
        <v>7</v>
      </c>
      <c r="L34" s="39"/>
      <c r="M34" s="39"/>
      <c r="N34" s="36"/>
      <c r="O34" s="36">
        <v>7</v>
      </c>
      <c r="P34" s="40"/>
      <c r="Q34" s="40"/>
      <c r="R34" s="36"/>
      <c r="S34" s="36">
        <v>7</v>
      </c>
      <c r="T34" s="222"/>
      <c r="U34" s="222"/>
      <c r="V34" s="36"/>
      <c r="W34" s="36">
        <v>7</v>
      </c>
      <c r="X34" s="41"/>
      <c r="Y34" s="41">
        <v>7</v>
      </c>
      <c r="Z34" s="36"/>
      <c r="AA34" s="36">
        <v>7</v>
      </c>
      <c r="AB34" s="42"/>
      <c r="AC34" s="42">
        <v>7</v>
      </c>
      <c r="AD34" s="36"/>
      <c r="AE34" s="36"/>
      <c r="AF34" s="20">
        <f t="shared" si="0"/>
        <v>59</v>
      </c>
      <c r="AG34" s="20">
        <f t="shared" si="2"/>
        <v>0</v>
      </c>
      <c r="AH34" s="21"/>
    </row>
    <row r="35" spans="1:34" x14ac:dyDescent="0.25">
      <c r="A35" s="20">
        <v>26</v>
      </c>
      <c r="B35" s="35">
        <v>44027</v>
      </c>
      <c r="C35" s="93" t="s">
        <v>202</v>
      </c>
      <c r="D35" s="37"/>
      <c r="E35" s="37"/>
      <c r="F35" s="36"/>
      <c r="G35" s="36"/>
      <c r="H35" s="38"/>
      <c r="I35" s="38"/>
      <c r="J35" s="36"/>
      <c r="K35" s="36"/>
      <c r="L35" s="39"/>
      <c r="M35" s="39"/>
      <c r="N35" s="36"/>
      <c r="O35" s="36"/>
      <c r="P35" s="40"/>
      <c r="Q35" s="40"/>
      <c r="R35" s="36"/>
      <c r="S35" s="36"/>
      <c r="T35" s="222"/>
      <c r="U35" s="222"/>
      <c r="V35" s="36"/>
      <c r="W35" s="36"/>
      <c r="X35" s="41"/>
      <c r="Y35" s="41"/>
      <c r="Z35" s="36"/>
      <c r="AA35" s="36"/>
      <c r="AB35" s="42">
        <v>3</v>
      </c>
      <c r="AC35" s="42"/>
      <c r="AD35" s="36"/>
      <c r="AE35" s="36"/>
      <c r="AF35" s="20">
        <f t="shared" si="0"/>
        <v>0</v>
      </c>
      <c r="AG35" s="20">
        <f t="shared" si="2"/>
        <v>3</v>
      </c>
      <c r="AH35" s="21"/>
    </row>
    <row r="36" spans="1:34" x14ac:dyDescent="0.25">
      <c r="A36" s="72">
        <v>27</v>
      </c>
      <c r="B36" s="35">
        <v>44028</v>
      </c>
      <c r="C36" s="93" t="s">
        <v>203</v>
      </c>
      <c r="D36" s="37"/>
      <c r="E36" s="37"/>
      <c r="F36" s="36"/>
      <c r="G36" s="36">
        <v>12</v>
      </c>
      <c r="H36" s="38"/>
      <c r="I36" s="38"/>
      <c r="J36" s="36"/>
      <c r="K36" s="36"/>
      <c r="L36" s="39"/>
      <c r="M36" s="39"/>
      <c r="N36" s="36"/>
      <c r="O36" s="36">
        <v>12</v>
      </c>
      <c r="P36" s="40"/>
      <c r="Q36" s="40"/>
      <c r="R36" s="36"/>
      <c r="S36" s="36">
        <v>12</v>
      </c>
      <c r="T36" s="222"/>
      <c r="U36" s="222"/>
      <c r="V36" s="36"/>
      <c r="W36" s="36"/>
      <c r="X36" s="41"/>
      <c r="Y36" s="41"/>
      <c r="Z36" s="36"/>
      <c r="AA36" s="36"/>
      <c r="AB36" s="42"/>
      <c r="AC36" s="42"/>
      <c r="AD36" s="36"/>
      <c r="AE36" s="36"/>
      <c r="AF36" s="20">
        <f t="shared" si="0"/>
        <v>36</v>
      </c>
      <c r="AG36" s="20">
        <f t="shared" si="2"/>
        <v>0</v>
      </c>
      <c r="AH36" s="21"/>
    </row>
    <row r="37" spans="1:34" x14ac:dyDescent="0.25">
      <c r="A37" s="20">
        <v>28</v>
      </c>
      <c r="B37" s="35">
        <v>44028</v>
      </c>
      <c r="C37" s="93" t="s">
        <v>204</v>
      </c>
      <c r="D37" s="37"/>
      <c r="E37" s="37"/>
      <c r="F37" s="36">
        <v>12</v>
      </c>
      <c r="G37" s="36"/>
      <c r="H37" s="38"/>
      <c r="I37" s="38"/>
      <c r="J37" s="36"/>
      <c r="K37" s="36"/>
      <c r="L37" s="39"/>
      <c r="M37" s="39"/>
      <c r="N37" s="36"/>
      <c r="O37" s="36"/>
      <c r="P37" s="40"/>
      <c r="Q37" s="40"/>
      <c r="R37" s="36">
        <v>12</v>
      </c>
      <c r="S37" s="36"/>
      <c r="T37" s="222"/>
      <c r="U37" s="222"/>
      <c r="V37" s="36"/>
      <c r="W37" s="36"/>
      <c r="X37" s="41"/>
      <c r="Y37" s="41"/>
      <c r="Z37" s="36">
        <v>12</v>
      </c>
      <c r="AA37" s="36"/>
      <c r="AB37" s="42"/>
      <c r="AC37" s="42"/>
      <c r="AD37" s="36"/>
      <c r="AE37" s="36"/>
      <c r="AF37" s="20">
        <f t="shared" si="0"/>
        <v>0</v>
      </c>
      <c r="AG37" s="20">
        <f t="shared" si="2"/>
        <v>36</v>
      </c>
      <c r="AH37" s="21"/>
    </row>
    <row r="38" spans="1:34" x14ac:dyDescent="0.25">
      <c r="A38" s="20"/>
      <c r="B38" s="35">
        <v>44028</v>
      </c>
      <c r="C38" s="93" t="s">
        <v>215</v>
      </c>
      <c r="D38" s="37"/>
      <c r="E38" s="37"/>
      <c r="F38" s="36"/>
      <c r="G38" s="36"/>
      <c r="H38" s="38"/>
      <c r="I38" s="38"/>
      <c r="J38" s="36"/>
      <c r="K38" s="36"/>
      <c r="L38" s="39"/>
      <c r="M38" s="39"/>
      <c r="N38" s="36">
        <v>9</v>
      </c>
      <c r="O38" s="36"/>
      <c r="P38" s="40"/>
      <c r="Q38" s="40"/>
      <c r="R38" s="36"/>
      <c r="S38" s="36"/>
      <c r="T38" s="222"/>
      <c r="U38" s="222"/>
      <c r="V38" s="36"/>
      <c r="W38" s="36"/>
      <c r="X38" s="41"/>
      <c r="Y38" s="41"/>
      <c r="Z38" s="36"/>
      <c r="AA38" s="36"/>
      <c r="AB38" s="42"/>
      <c r="AC38" s="42"/>
      <c r="AD38" s="36"/>
      <c r="AE38" s="36"/>
      <c r="AF38" s="20"/>
      <c r="AG38" s="20"/>
      <c r="AH38" s="21"/>
    </row>
    <row r="39" spans="1:34" x14ac:dyDescent="0.25">
      <c r="A39" s="72">
        <v>29</v>
      </c>
      <c r="B39" s="35">
        <v>44028</v>
      </c>
      <c r="C39" s="93" t="s">
        <v>205</v>
      </c>
      <c r="D39" s="37"/>
      <c r="E39" s="37"/>
      <c r="F39" s="36"/>
      <c r="G39" s="36"/>
      <c r="H39" s="38"/>
      <c r="I39" s="38"/>
      <c r="J39" s="36"/>
      <c r="K39" s="36"/>
      <c r="L39" s="39"/>
      <c r="M39" s="39"/>
      <c r="N39" s="36"/>
      <c r="O39" s="36"/>
      <c r="P39" s="40"/>
      <c r="Q39" s="40"/>
      <c r="R39" s="36"/>
      <c r="S39" s="36"/>
      <c r="T39" s="222"/>
      <c r="U39" s="222"/>
      <c r="V39" s="36"/>
      <c r="W39" s="36"/>
      <c r="X39" s="41"/>
      <c r="Y39" s="41"/>
      <c r="Z39" s="36"/>
      <c r="AA39" s="36"/>
      <c r="AB39" s="42"/>
      <c r="AC39" s="42">
        <v>1</v>
      </c>
      <c r="AD39" s="36"/>
      <c r="AE39" s="36"/>
      <c r="AF39" s="20">
        <f t="shared" si="0"/>
        <v>1</v>
      </c>
      <c r="AG39" s="20">
        <f t="shared" si="2"/>
        <v>0</v>
      </c>
      <c r="AH39" s="21"/>
    </row>
    <row r="40" spans="1:34" x14ac:dyDescent="0.25">
      <c r="A40" s="20">
        <v>30</v>
      </c>
      <c r="B40" s="35">
        <v>44028</v>
      </c>
      <c r="C40" s="93" t="s">
        <v>175</v>
      </c>
      <c r="D40" s="37"/>
      <c r="E40" s="37"/>
      <c r="F40" s="36"/>
      <c r="G40" s="36"/>
      <c r="H40" s="38"/>
      <c r="I40" s="38"/>
      <c r="J40" s="36"/>
      <c r="K40" s="36"/>
      <c r="L40" s="39"/>
      <c r="M40" s="39"/>
      <c r="N40" s="36"/>
      <c r="O40" s="36"/>
      <c r="P40" s="40"/>
      <c r="Q40" s="40"/>
      <c r="R40" s="36"/>
      <c r="S40" s="36"/>
      <c r="T40" s="222"/>
      <c r="U40" s="222"/>
      <c r="V40" s="36"/>
      <c r="W40" s="36"/>
      <c r="X40" s="41"/>
      <c r="Y40" s="41"/>
      <c r="Z40" s="36"/>
      <c r="AA40" s="36"/>
      <c r="AB40" s="42"/>
      <c r="AC40" s="42">
        <v>1</v>
      </c>
      <c r="AD40" s="36"/>
      <c r="AE40" s="36"/>
      <c r="AF40" s="20">
        <f t="shared" si="0"/>
        <v>1</v>
      </c>
      <c r="AG40" s="20">
        <f t="shared" si="2"/>
        <v>0</v>
      </c>
      <c r="AH40" s="21"/>
    </row>
    <row r="41" spans="1:34" x14ac:dyDescent="0.25">
      <c r="A41" s="72">
        <v>31</v>
      </c>
      <c r="B41" s="35">
        <v>44028</v>
      </c>
      <c r="C41" s="93" t="s">
        <v>206</v>
      </c>
      <c r="D41" s="37"/>
      <c r="E41" s="37"/>
      <c r="F41" s="36"/>
      <c r="G41" s="36"/>
      <c r="H41" s="38"/>
      <c r="I41" s="38"/>
      <c r="J41" s="36"/>
      <c r="K41" s="36"/>
      <c r="L41" s="39"/>
      <c r="M41" s="39"/>
      <c r="N41" s="36"/>
      <c r="O41" s="36"/>
      <c r="P41" s="40"/>
      <c r="Q41" s="40"/>
      <c r="R41" s="36"/>
      <c r="S41" s="36"/>
      <c r="T41" s="222"/>
      <c r="U41" s="222"/>
      <c r="V41" s="36"/>
      <c r="W41" s="36"/>
      <c r="X41" s="41"/>
      <c r="Y41" s="41"/>
      <c r="Z41" s="36"/>
      <c r="AA41" s="36">
        <v>1</v>
      </c>
      <c r="AB41" s="42"/>
      <c r="AC41" s="42"/>
      <c r="AD41" s="36"/>
      <c r="AE41" s="36"/>
      <c r="AF41" s="20">
        <f t="shared" si="0"/>
        <v>1</v>
      </c>
      <c r="AG41" s="20">
        <f t="shared" si="2"/>
        <v>0</v>
      </c>
      <c r="AH41" s="21"/>
    </row>
    <row r="42" spans="1:34" x14ac:dyDescent="0.25">
      <c r="A42" s="20">
        <v>32</v>
      </c>
      <c r="B42" s="35">
        <v>44029</v>
      </c>
      <c r="C42" s="93" t="s">
        <v>175</v>
      </c>
      <c r="D42" s="37"/>
      <c r="E42" s="37"/>
      <c r="F42" s="36"/>
      <c r="G42" s="36"/>
      <c r="H42" s="38"/>
      <c r="I42" s="38"/>
      <c r="J42" s="36"/>
      <c r="K42" s="36">
        <v>8</v>
      </c>
      <c r="L42" s="39"/>
      <c r="M42" s="39"/>
      <c r="N42" s="36"/>
      <c r="O42" s="36"/>
      <c r="P42" s="40"/>
      <c r="Q42" s="40"/>
      <c r="R42" s="36"/>
      <c r="S42" s="36">
        <v>2</v>
      </c>
      <c r="T42" s="222"/>
      <c r="U42" s="222"/>
      <c r="V42" s="36"/>
      <c r="W42" s="36"/>
      <c r="X42" s="41"/>
      <c r="Y42" s="41"/>
      <c r="Z42" s="36"/>
      <c r="AA42" s="36">
        <v>6</v>
      </c>
      <c r="AB42" s="42"/>
      <c r="AC42" s="42"/>
      <c r="AD42" s="36"/>
      <c r="AE42" s="36"/>
      <c r="AF42" s="20">
        <f t="shared" si="0"/>
        <v>16</v>
      </c>
      <c r="AG42" s="20">
        <f t="shared" si="2"/>
        <v>0</v>
      </c>
      <c r="AH42" s="21"/>
    </row>
    <row r="43" spans="1:34" x14ac:dyDescent="0.25">
      <c r="A43" s="72">
        <v>33</v>
      </c>
      <c r="B43" s="35">
        <v>44029</v>
      </c>
      <c r="C43" s="93" t="s">
        <v>207</v>
      </c>
      <c r="D43" s="37"/>
      <c r="E43" s="37"/>
      <c r="F43" s="36">
        <v>1</v>
      </c>
      <c r="G43" s="36"/>
      <c r="H43" s="38"/>
      <c r="I43" s="38"/>
      <c r="J43" s="36"/>
      <c r="K43" s="36"/>
      <c r="L43" s="39"/>
      <c r="M43" s="39"/>
      <c r="N43" s="36"/>
      <c r="O43" s="36"/>
      <c r="P43" s="40"/>
      <c r="Q43" s="40"/>
      <c r="R43" s="36"/>
      <c r="S43" s="36"/>
      <c r="T43" s="222"/>
      <c r="U43" s="222"/>
      <c r="V43" s="36"/>
      <c r="W43" s="36"/>
      <c r="X43" s="41"/>
      <c r="Y43" s="41"/>
      <c r="Z43" s="36"/>
      <c r="AA43" s="36"/>
      <c r="AB43" s="42"/>
      <c r="AC43" s="42"/>
      <c r="AD43" s="36"/>
      <c r="AE43" s="36"/>
      <c r="AF43" s="20">
        <f t="shared" si="0"/>
        <v>0</v>
      </c>
      <c r="AG43" s="20">
        <f t="shared" si="2"/>
        <v>1</v>
      </c>
      <c r="AH43" s="21"/>
    </row>
    <row r="44" spans="1:34" x14ac:dyDescent="0.25">
      <c r="A44" s="20">
        <v>34</v>
      </c>
      <c r="B44" s="28">
        <v>44029</v>
      </c>
      <c r="C44" s="92" t="s">
        <v>208</v>
      </c>
      <c r="D44" s="29"/>
      <c r="E44" s="29"/>
      <c r="F44" s="21"/>
      <c r="G44" s="21">
        <v>1</v>
      </c>
      <c r="H44" s="30"/>
      <c r="I44" s="30"/>
      <c r="J44" s="21"/>
      <c r="K44" s="21">
        <v>1</v>
      </c>
      <c r="L44" s="31"/>
      <c r="M44" s="31"/>
      <c r="N44" s="21"/>
      <c r="O44" s="21"/>
      <c r="P44" s="32"/>
      <c r="Q44" s="32"/>
      <c r="R44" s="21"/>
      <c r="S44" s="21"/>
      <c r="T44" s="221"/>
      <c r="U44" s="221"/>
      <c r="V44" s="21"/>
      <c r="W44" s="21"/>
      <c r="X44" s="33"/>
      <c r="Y44" s="33"/>
      <c r="Z44" s="21"/>
      <c r="AA44" s="21"/>
      <c r="AB44" s="34"/>
      <c r="AC44" s="34"/>
      <c r="AD44" s="21"/>
      <c r="AE44" s="21"/>
      <c r="AF44" s="20">
        <f t="shared" si="0"/>
        <v>2</v>
      </c>
      <c r="AG44" s="20">
        <f t="shared" si="2"/>
        <v>0</v>
      </c>
      <c r="AH44" s="21"/>
    </row>
    <row r="45" spans="1:34" x14ac:dyDescent="0.25">
      <c r="A45" s="72">
        <v>35</v>
      </c>
      <c r="B45" s="35">
        <v>44029</v>
      </c>
      <c r="C45" s="93" t="s">
        <v>209</v>
      </c>
      <c r="D45" s="37"/>
      <c r="E45" s="37"/>
      <c r="F45" s="36"/>
      <c r="G45" s="36"/>
      <c r="H45" s="38"/>
      <c r="I45" s="38"/>
      <c r="J45" s="36"/>
      <c r="K45" s="36"/>
      <c r="L45" s="39"/>
      <c r="M45" s="39"/>
      <c r="N45" s="36"/>
      <c r="O45" s="36"/>
      <c r="P45" s="40"/>
      <c r="Q45" s="40"/>
      <c r="R45" s="36"/>
      <c r="S45" s="36">
        <v>6</v>
      </c>
      <c r="T45" s="222"/>
      <c r="U45" s="222"/>
      <c r="V45" s="36"/>
      <c r="W45" s="36"/>
      <c r="X45" s="41"/>
      <c r="Y45" s="41"/>
      <c r="Z45" s="36"/>
      <c r="AA45" s="36"/>
      <c r="AB45" s="42"/>
      <c r="AC45" s="42"/>
      <c r="AD45" s="36"/>
      <c r="AE45" s="36"/>
      <c r="AF45" s="20">
        <f t="shared" si="0"/>
        <v>6</v>
      </c>
      <c r="AG45" s="20">
        <f t="shared" si="2"/>
        <v>0</v>
      </c>
      <c r="AH45" s="36"/>
    </row>
    <row r="46" spans="1:34" x14ac:dyDescent="0.25">
      <c r="A46" s="20">
        <v>36</v>
      </c>
      <c r="B46" s="35">
        <v>44034</v>
      </c>
      <c r="C46" s="93" t="s">
        <v>210</v>
      </c>
      <c r="D46" s="37">
        <v>5</v>
      </c>
      <c r="E46" s="37"/>
      <c r="F46" s="36">
        <v>12</v>
      </c>
      <c r="G46" s="36"/>
      <c r="H46" s="38"/>
      <c r="I46" s="38"/>
      <c r="J46" s="36"/>
      <c r="K46" s="36"/>
      <c r="L46" s="39"/>
      <c r="M46" s="39"/>
      <c r="N46" s="36"/>
      <c r="O46" s="36"/>
      <c r="P46" s="40"/>
      <c r="Q46" s="40"/>
      <c r="R46" s="36"/>
      <c r="S46" s="36"/>
      <c r="T46" s="222"/>
      <c r="U46" s="222"/>
      <c r="V46" s="36"/>
      <c r="W46" s="36"/>
      <c r="X46" s="41"/>
      <c r="Y46" s="41"/>
      <c r="Z46" s="36"/>
      <c r="AA46" s="36"/>
      <c r="AB46" s="42"/>
      <c r="AC46" s="42"/>
      <c r="AD46" s="36"/>
      <c r="AE46" s="36"/>
      <c r="AF46" s="20"/>
      <c r="AG46" s="20"/>
      <c r="AH46" s="36"/>
    </row>
    <row r="47" spans="1:34" x14ac:dyDescent="0.25">
      <c r="A47" s="72">
        <v>37</v>
      </c>
      <c r="B47" s="35">
        <v>44034</v>
      </c>
      <c r="C47" s="93" t="s">
        <v>173</v>
      </c>
      <c r="D47" s="37"/>
      <c r="E47" s="37">
        <v>2</v>
      </c>
      <c r="F47" s="36"/>
      <c r="G47" s="36"/>
      <c r="H47" s="38"/>
      <c r="I47" s="38"/>
      <c r="J47" s="36"/>
      <c r="K47" s="36"/>
      <c r="L47" s="39"/>
      <c r="M47" s="39"/>
      <c r="N47" s="36"/>
      <c r="O47" s="36"/>
      <c r="P47" s="40"/>
      <c r="Q47" s="40"/>
      <c r="R47" s="36"/>
      <c r="S47" s="36"/>
      <c r="T47" s="222"/>
      <c r="U47" s="222"/>
      <c r="V47" s="36"/>
      <c r="W47" s="36"/>
      <c r="X47" s="41"/>
      <c r="Y47" s="41"/>
      <c r="Z47" s="36"/>
      <c r="AA47" s="36"/>
      <c r="AB47" s="42"/>
      <c r="AC47" s="42"/>
      <c r="AD47" s="36"/>
      <c r="AE47" s="36"/>
      <c r="AF47" s="20">
        <f>E47+G47+I47+K47+M47+O47+Q47+S47+U47+W47+Y47+AA47+AC47+AE47</f>
        <v>2</v>
      </c>
      <c r="AG47" s="20">
        <f>D47+F47+H47+J47+L47+N47+P47+R47+T47+V47+X47+Z47+AB47+AD47</f>
        <v>0</v>
      </c>
      <c r="AH47" s="36"/>
    </row>
    <row r="48" spans="1:34" x14ac:dyDescent="0.25">
      <c r="A48" s="72"/>
      <c r="B48" s="35">
        <v>44034</v>
      </c>
      <c r="C48" s="93" t="s">
        <v>158</v>
      </c>
      <c r="D48" s="37"/>
      <c r="E48" s="37"/>
      <c r="F48" s="36"/>
      <c r="G48" s="36">
        <v>7</v>
      </c>
      <c r="H48" s="38"/>
      <c r="I48" s="38"/>
      <c r="J48" s="36"/>
      <c r="K48" s="36"/>
      <c r="L48" s="39"/>
      <c r="M48" s="39"/>
      <c r="N48" s="36"/>
      <c r="O48" s="36">
        <v>5</v>
      </c>
      <c r="P48" s="40"/>
      <c r="Q48" s="40"/>
      <c r="R48" s="36"/>
      <c r="S48" s="36"/>
      <c r="T48" s="222"/>
      <c r="U48" s="222"/>
      <c r="V48" s="36"/>
      <c r="W48" s="36"/>
      <c r="X48" s="41"/>
      <c r="Y48" s="41"/>
      <c r="Z48" s="36"/>
      <c r="AA48" s="36"/>
      <c r="AB48" s="42"/>
      <c r="AC48" s="42"/>
      <c r="AD48" s="36"/>
      <c r="AE48" s="36"/>
      <c r="AF48" s="20"/>
      <c r="AG48" s="20"/>
      <c r="AH48" s="36"/>
    </row>
    <row r="49" spans="1:36" x14ac:dyDescent="0.25">
      <c r="A49" s="72"/>
      <c r="B49" s="35">
        <v>44032</v>
      </c>
      <c r="C49" s="93" t="s">
        <v>211</v>
      </c>
      <c r="D49" s="37"/>
      <c r="E49" s="37"/>
      <c r="F49" s="36"/>
      <c r="G49" s="36">
        <v>24</v>
      </c>
      <c r="H49" s="38"/>
      <c r="I49" s="38"/>
      <c r="J49" s="36"/>
      <c r="K49" s="36"/>
      <c r="L49" s="39"/>
      <c r="M49" s="39"/>
      <c r="N49" s="36"/>
      <c r="O49" s="36"/>
      <c r="P49" s="40"/>
      <c r="Q49" s="40"/>
      <c r="R49" s="36"/>
      <c r="S49" s="36"/>
      <c r="T49" s="222"/>
      <c r="U49" s="222"/>
      <c r="V49" s="36"/>
      <c r="W49" s="36"/>
      <c r="X49" s="41"/>
      <c r="Y49" s="41"/>
      <c r="Z49" s="36"/>
      <c r="AA49" s="36"/>
      <c r="AB49" s="42"/>
      <c r="AC49" s="42"/>
      <c r="AD49" s="36"/>
      <c r="AE49" s="36"/>
      <c r="AF49" s="20"/>
      <c r="AG49" s="20"/>
      <c r="AH49" s="36"/>
    </row>
    <row r="50" spans="1:36" x14ac:dyDescent="0.25">
      <c r="A50" s="72"/>
      <c r="B50" s="35">
        <v>44032</v>
      </c>
      <c r="C50" s="93" t="s">
        <v>212</v>
      </c>
      <c r="D50" s="37"/>
      <c r="E50" s="37"/>
      <c r="F50" s="36"/>
      <c r="G50" s="36">
        <v>24</v>
      </c>
      <c r="H50" s="38"/>
      <c r="I50" s="38"/>
      <c r="J50" s="36"/>
      <c r="K50" s="36"/>
      <c r="L50" s="39"/>
      <c r="M50" s="39"/>
      <c r="N50" s="36"/>
      <c r="O50" s="36"/>
      <c r="P50" s="40"/>
      <c r="Q50" s="40"/>
      <c r="R50" s="36"/>
      <c r="S50" s="36"/>
      <c r="T50" s="222"/>
      <c r="U50" s="222"/>
      <c r="V50" s="36"/>
      <c r="W50" s="36"/>
      <c r="X50" s="41"/>
      <c r="Y50" s="41"/>
      <c r="Z50" s="36"/>
      <c r="AA50" s="36"/>
      <c r="AB50" s="42"/>
      <c r="AC50" s="42"/>
      <c r="AD50" s="36"/>
      <c r="AE50" s="36"/>
      <c r="AF50" s="20"/>
      <c r="AG50" s="20"/>
      <c r="AH50" s="36"/>
    </row>
    <row r="51" spans="1:36" x14ac:dyDescent="0.25">
      <c r="A51" s="72"/>
      <c r="B51" s="35">
        <v>44036</v>
      </c>
      <c r="C51" s="93" t="s">
        <v>213</v>
      </c>
      <c r="D51" s="37"/>
      <c r="E51" s="37"/>
      <c r="F51" s="36"/>
      <c r="G51" s="36"/>
      <c r="H51" s="38"/>
      <c r="I51" s="38"/>
      <c r="J51" s="36"/>
      <c r="K51" s="36"/>
      <c r="L51" s="39"/>
      <c r="M51" s="39"/>
      <c r="N51" s="36"/>
      <c r="O51" s="36"/>
      <c r="P51" s="40"/>
      <c r="Q51" s="40"/>
      <c r="R51" s="36"/>
      <c r="S51" s="36"/>
      <c r="T51" s="222"/>
      <c r="U51" s="222"/>
      <c r="V51" s="36"/>
      <c r="W51" s="36"/>
      <c r="X51" s="41"/>
      <c r="Y51" s="41">
        <v>1</v>
      </c>
      <c r="Z51" s="36"/>
      <c r="AA51" s="36"/>
      <c r="AB51" s="42"/>
      <c r="AC51" s="42"/>
      <c r="AD51" s="36"/>
      <c r="AE51" s="36"/>
      <c r="AF51" s="20"/>
      <c r="AG51" s="20"/>
      <c r="AH51" s="36"/>
    </row>
    <row r="52" spans="1:36" x14ac:dyDescent="0.25">
      <c r="A52" s="72"/>
      <c r="B52" s="35">
        <v>44032</v>
      </c>
      <c r="C52" s="93" t="s">
        <v>214</v>
      </c>
      <c r="D52" s="37"/>
      <c r="E52" s="37"/>
      <c r="F52" s="36">
        <v>12</v>
      </c>
      <c r="G52" s="36"/>
      <c r="H52" s="38"/>
      <c r="I52" s="38"/>
      <c r="J52" s="36">
        <v>12</v>
      </c>
      <c r="K52" s="36"/>
      <c r="L52" s="39"/>
      <c r="M52" s="39"/>
      <c r="N52" s="36">
        <v>24</v>
      </c>
      <c r="O52" s="36"/>
      <c r="P52" s="40"/>
      <c r="Q52" s="40"/>
      <c r="R52" s="36"/>
      <c r="S52" s="36"/>
      <c r="T52" s="222"/>
      <c r="U52" s="222"/>
      <c r="V52" s="36"/>
      <c r="W52" s="36"/>
      <c r="X52" s="41"/>
      <c r="Y52" s="41"/>
      <c r="Z52" s="36"/>
      <c r="AA52" s="36"/>
      <c r="AB52" s="42">
        <v>14</v>
      </c>
      <c r="AC52" s="42"/>
      <c r="AD52" s="36"/>
      <c r="AE52" s="36"/>
      <c r="AF52" s="20"/>
      <c r="AG52" s="20"/>
      <c r="AH52" s="36"/>
    </row>
    <row r="53" spans="1:36" x14ac:dyDescent="0.25">
      <c r="A53" s="72"/>
      <c r="B53" s="35">
        <v>44032</v>
      </c>
      <c r="C53" s="93" t="s">
        <v>220</v>
      </c>
      <c r="D53" s="37"/>
      <c r="E53" s="37"/>
      <c r="F53" s="36"/>
      <c r="G53" s="36"/>
      <c r="H53" s="38"/>
      <c r="I53" s="38"/>
      <c r="J53" s="36"/>
      <c r="K53" s="36"/>
      <c r="L53" s="39"/>
      <c r="M53" s="39"/>
      <c r="N53" s="36"/>
      <c r="O53" s="36"/>
      <c r="P53" s="40"/>
      <c r="Q53" s="40"/>
      <c r="R53" s="36"/>
      <c r="S53" s="36"/>
      <c r="T53" s="222"/>
      <c r="U53" s="222"/>
      <c r="V53" s="36"/>
      <c r="W53" s="36"/>
      <c r="X53" s="41"/>
      <c r="Y53" s="41"/>
      <c r="Z53" s="36"/>
      <c r="AA53" s="36"/>
      <c r="AB53" s="42">
        <v>1</v>
      </c>
      <c r="AC53" s="42"/>
      <c r="AD53" s="36"/>
      <c r="AE53" s="36"/>
      <c r="AF53" s="20"/>
      <c r="AG53" s="20"/>
      <c r="AH53" s="36"/>
    </row>
    <row r="54" spans="1:36" x14ac:dyDescent="0.25">
      <c r="A54" s="72"/>
      <c r="B54" s="35">
        <v>44040</v>
      </c>
      <c r="C54" s="93" t="s">
        <v>217</v>
      </c>
      <c r="D54" s="37"/>
      <c r="E54" s="37"/>
      <c r="F54" s="36"/>
      <c r="G54" s="36"/>
      <c r="H54" s="38"/>
      <c r="I54" s="38"/>
      <c r="J54" s="36"/>
      <c r="K54" s="36"/>
      <c r="L54" s="39"/>
      <c r="M54" s="39"/>
      <c r="N54" s="36"/>
      <c r="O54" s="36"/>
      <c r="P54" s="40"/>
      <c r="Q54" s="40"/>
      <c r="R54" s="36"/>
      <c r="S54" s="36"/>
      <c r="T54" s="222"/>
      <c r="U54" s="222"/>
      <c r="V54" s="36"/>
      <c r="W54" s="36">
        <v>24</v>
      </c>
      <c r="X54" s="41"/>
      <c r="Y54" s="41">
        <v>12</v>
      </c>
      <c r="Z54" s="36"/>
      <c r="AA54" s="36">
        <v>12</v>
      </c>
      <c r="AB54" s="42"/>
      <c r="AC54" s="42"/>
      <c r="AD54" s="36"/>
      <c r="AE54" s="36"/>
      <c r="AF54" s="20"/>
      <c r="AG54" s="20"/>
      <c r="AH54" s="36"/>
    </row>
    <row r="55" spans="1:36" x14ac:dyDescent="0.25">
      <c r="A55" s="72"/>
      <c r="B55" s="35">
        <v>44041</v>
      </c>
      <c r="C55" s="93" t="s">
        <v>214</v>
      </c>
      <c r="D55" s="37"/>
      <c r="E55" s="37"/>
      <c r="F55" s="36">
        <v>12</v>
      </c>
      <c r="G55" s="36"/>
      <c r="H55" s="38"/>
      <c r="I55" s="38"/>
      <c r="J55" s="36">
        <v>12</v>
      </c>
      <c r="K55" s="36"/>
      <c r="L55" s="39"/>
      <c r="M55" s="39"/>
      <c r="N55" s="36">
        <v>12</v>
      </c>
      <c r="O55" s="36"/>
      <c r="P55" s="40"/>
      <c r="Q55" s="40"/>
      <c r="R55" s="36">
        <v>12</v>
      </c>
      <c r="S55" s="36"/>
      <c r="T55" s="222"/>
      <c r="U55" s="222"/>
      <c r="V55" s="36">
        <v>12</v>
      </c>
      <c r="W55" s="36"/>
      <c r="X55" s="41"/>
      <c r="Y55" s="41"/>
      <c r="Z55" s="36">
        <v>12</v>
      </c>
      <c r="AA55" s="36"/>
      <c r="AB55" s="42"/>
      <c r="AC55" s="42"/>
      <c r="AD55" s="36"/>
      <c r="AE55" s="36"/>
      <c r="AF55" s="20"/>
      <c r="AG55" s="20"/>
      <c r="AH55" s="36"/>
    </row>
    <row r="56" spans="1:36" x14ac:dyDescent="0.25">
      <c r="A56" s="72"/>
      <c r="B56" s="35">
        <v>44043</v>
      </c>
      <c r="C56" s="93" t="s">
        <v>216</v>
      </c>
      <c r="D56" s="37"/>
      <c r="E56" s="37"/>
      <c r="F56" s="36"/>
      <c r="G56" s="36">
        <v>6</v>
      </c>
      <c r="H56" s="38"/>
      <c r="I56" s="38"/>
      <c r="J56" s="36"/>
      <c r="K56" s="36"/>
      <c r="L56" s="39"/>
      <c r="M56" s="39"/>
      <c r="N56" s="36"/>
      <c r="O56" s="36"/>
      <c r="P56" s="40"/>
      <c r="Q56" s="40"/>
      <c r="R56" s="36"/>
      <c r="S56" s="36">
        <v>4</v>
      </c>
      <c r="T56" s="222"/>
      <c r="U56" s="222"/>
      <c r="V56" s="36"/>
      <c r="W56" s="36"/>
      <c r="X56" s="41"/>
      <c r="Y56" s="41"/>
      <c r="Z56" s="36"/>
      <c r="AA56" s="36">
        <v>2</v>
      </c>
      <c r="AB56" s="42"/>
      <c r="AC56" s="42"/>
      <c r="AD56" s="36"/>
      <c r="AE56" s="36"/>
      <c r="AF56" s="20"/>
      <c r="AG56" s="20"/>
      <c r="AH56" s="36"/>
      <c r="AJ56" s="6">
        <f>29-22</f>
        <v>7</v>
      </c>
    </row>
    <row r="57" spans="1:36" x14ac:dyDescent="0.25">
      <c r="A57" s="72"/>
      <c r="B57" s="35">
        <v>44043</v>
      </c>
      <c r="C57" s="93" t="s">
        <v>218</v>
      </c>
      <c r="D57" s="37"/>
      <c r="E57" s="37"/>
      <c r="F57" s="36"/>
      <c r="G57" s="36"/>
      <c r="H57" s="38"/>
      <c r="I57" s="38"/>
      <c r="J57" s="36"/>
      <c r="K57" s="36"/>
      <c r="L57" s="39"/>
      <c r="M57" s="39"/>
      <c r="N57" s="36"/>
      <c r="O57" s="36"/>
      <c r="P57" s="40"/>
      <c r="Q57" s="40"/>
      <c r="R57" s="36"/>
      <c r="S57" s="36"/>
      <c r="T57" s="222"/>
      <c r="U57" s="222"/>
      <c r="V57" s="36"/>
      <c r="W57" s="36"/>
      <c r="X57" s="41"/>
      <c r="Y57" s="41">
        <v>12</v>
      </c>
      <c r="Z57" s="36"/>
      <c r="AA57" s="36"/>
      <c r="AB57" s="42"/>
      <c r="AC57" s="42"/>
      <c r="AD57" s="36"/>
      <c r="AE57" s="36"/>
      <c r="AF57" s="20"/>
      <c r="AG57" s="20"/>
      <c r="AH57" s="36"/>
    </row>
    <row r="58" spans="1:36" s="56" customFormat="1" x14ac:dyDescent="0.25">
      <c r="A58" s="52"/>
      <c r="B58" s="53"/>
      <c r="C58" s="95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5"/>
      <c r="AH58" s="54"/>
    </row>
    <row r="59" spans="1:36" ht="14.45" customHeight="1" x14ac:dyDescent="0.25">
      <c r="A59" s="57"/>
      <c r="B59" s="325"/>
      <c r="C59" s="326"/>
      <c r="D59" s="327">
        <f>SUM(D9:D57)-SUM(E9:E57)</f>
        <v>3</v>
      </c>
      <c r="E59" s="327"/>
      <c r="F59" s="333">
        <f>SUM(F9:F57)-SUM(G9:G57)</f>
        <v>11</v>
      </c>
      <c r="G59" s="333"/>
      <c r="H59" s="327">
        <f>SUM(H9:H57)-SUM(I9:I57)</f>
        <v>0</v>
      </c>
      <c r="I59" s="327"/>
      <c r="J59" s="333">
        <f>SUM(J9:J57)-SUM(K9:K57)</f>
        <v>35</v>
      </c>
      <c r="K59" s="333"/>
      <c r="L59" s="327">
        <f>SUM(L9:L57)-SUM(M9:M57)</f>
        <v>0</v>
      </c>
      <c r="M59" s="327"/>
      <c r="N59" s="333">
        <f>SUM(N9:N57)-SUM(O9:O57)</f>
        <v>31</v>
      </c>
      <c r="O59" s="333"/>
      <c r="P59" s="327">
        <f>SUM(P9:P57)-SUM(Q9:Q57)</f>
        <v>0</v>
      </c>
      <c r="Q59" s="327"/>
      <c r="R59" s="333">
        <f>SUM(R9:R57)-SUM(S9:S57)</f>
        <v>19</v>
      </c>
      <c r="S59" s="333"/>
      <c r="T59" s="327">
        <f>SUM(T9:T57)-SUM(U9:U57)</f>
        <v>0</v>
      </c>
      <c r="U59" s="327"/>
      <c r="V59" s="333">
        <f>SUM(V9:V57)-SUM(W9:W57)</f>
        <v>15</v>
      </c>
      <c r="W59" s="333"/>
      <c r="X59" s="327">
        <f>SUM(X9:X57)-SUM(Y9:Y57)</f>
        <v>29</v>
      </c>
      <c r="Y59" s="327"/>
      <c r="Z59" s="333">
        <f>SUM(Z9:Z57)-SUM(AA9:AA57)</f>
        <v>21</v>
      </c>
      <c r="AA59" s="333"/>
      <c r="AB59" s="339">
        <f>SUM(AB9:AB57)-SUM(AC9:AC57)</f>
        <v>15</v>
      </c>
      <c r="AC59" s="340"/>
      <c r="AD59" s="333">
        <f>SUM(AD9:AD57)-SUM(AE9:AE57)</f>
        <v>0</v>
      </c>
      <c r="AE59" s="333"/>
      <c r="AF59" s="43"/>
      <c r="AG59" s="208">
        <f>D59+F59+H59+J59+L59+N59+P59+R59+T59+V59+X59+Z59+AB59+AD59</f>
        <v>179</v>
      </c>
      <c r="AH59" s="58"/>
    </row>
    <row r="60" spans="1:36" s="61" customFormat="1" x14ac:dyDescent="0.25">
      <c r="A60" s="321" t="s">
        <v>25</v>
      </c>
      <c r="B60" s="322"/>
      <c r="C60" s="322"/>
      <c r="D60" s="322"/>
      <c r="E60" s="322"/>
      <c r="F60" s="322"/>
      <c r="G60" s="322"/>
      <c r="H60" s="322"/>
      <c r="I60" s="322"/>
      <c r="J60" s="322"/>
      <c r="K60" s="322"/>
      <c r="L60" s="322"/>
      <c r="M60" s="322"/>
      <c r="N60" s="322"/>
      <c r="O60" s="322"/>
      <c r="P60" s="322"/>
      <c r="Q60" s="322"/>
      <c r="R60" s="322"/>
      <c r="S60" s="322"/>
      <c r="T60" s="322"/>
      <c r="U60" s="322"/>
      <c r="V60" s="322"/>
      <c r="W60" s="322"/>
      <c r="X60" s="322"/>
      <c r="Y60" s="322"/>
      <c r="Z60" s="322"/>
      <c r="AA60" s="322"/>
      <c r="AB60" s="322"/>
      <c r="AC60" s="322"/>
      <c r="AD60" s="322"/>
      <c r="AE60" s="323"/>
      <c r="AF60" s="59">
        <f>SUM(AF9:AF57)</f>
        <v>251</v>
      </c>
      <c r="AG60" s="59">
        <f>SUM(AG9:AG57)</f>
        <v>402</v>
      </c>
      <c r="AH60" s="60"/>
    </row>
    <row r="61" spans="1:36" x14ac:dyDescent="0.25">
      <c r="A61" s="321" t="s">
        <v>26</v>
      </c>
      <c r="B61" s="322"/>
      <c r="C61" s="322"/>
      <c r="D61" s="322"/>
      <c r="E61" s="322"/>
      <c r="F61" s="322"/>
      <c r="G61" s="322"/>
      <c r="H61" s="322"/>
      <c r="I61" s="322"/>
      <c r="J61" s="322"/>
      <c r="K61" s="322"/>
      <c r="L61" s="322"/>
      <c r="M61" s="322"/>
      <c r="N61" s="322"/>
      <c r="O61" s="322"/>
      <c r="P61" s="322"/>
      <c r="Q61" s="322"/>
      <c r="R61" s="322"/>
      <c r="S61" s="322"/>
      <c r="T61" s="322"/>
      <c r="U61" s="322"/>
      <c r="V61" s="322"/>
      <c r="W61" s="322"/>
      <c r="X61" s="322"/>
      <c r="Y61" s="322"/>
      <c r="Z61" s="322"/>
      <c r="AA61" s="322"/>
      <c r="AB61" s="322"/>
      <c r="AC61" s="322"/>
      <c r="AD61" s="322"/>
      <c r="AE61" s="323"/>
      <c r="AF61" s="315">
        <f>AG60-AF60</f>
        <v>151</v>
      </c>
      <c r="AG61" s="316"/>
      <c r="AH61" s="60"/>
    </row>
    <row r="62" spans="1:36" x14ac:dyDescent="0.25">
      <c r="D62" s="336"/>
      <c r="E62" s="336"/>
      <c r="F62" s="338"/>
      <c r="G62" s="338"/>
      <c r="H62" s="338"/>
      <c r="I62" s="338"/>
      <c r="J62" s="338"/>
      <c r="K62" s="338"/>
      <c r="L62" s="338"/>
      <c r="M62" s="338"/>
      <c r="N62" s="337"/>
      <c r="O62" s="337"/>
      <c r="P62" s="338"/>
      <c r="Q62" s="338"/>
      <c r="R62" s="336"/>
      <c r="S62" s="336"/>
      <c r="T62" s="336"/>
      <c r="U62" s="336"/>
      <c r="V62" s="336"/>
      <c r="W62" s="336"/>
      <c r="X62" s="336"/>
      <c r="Y62" s="336"/>
      <c r="Z62" s="336"/>
      <c r="AA62" s="336"/>
      <c r="AB62" s="336"/>
      <c r="AC62" s="336"/>
      <c r="AD62" s="336"/>
      <c r="AE62" s="336"/>
    </row>
  </sheetData>
  <mergeCells count="58">
    <mergeCell ref="N7:O7"/>
    <mergeCell ref="A1:F1"/>
    <mergeCell ref="A2:C2"/>
    <mergeCell ref="A3:AH3"/>
    <mergeCell ref="A4:AH4"/>
    <mergeCell ref="A5:AE5"/>
    <mergeCell ref="A6:A8"/>
    <mergeCell ref="B6:B8"/>
    <mergeCell ref="C6:C8"/>
    <mergeCell ref="D6:AG6"/>
    <mergeCell ref="AH6:AH8"/>
    <mergeCell ref="D7:E7"/>
    <mergeCell ref="F7:G7"/>
    <mergeCell ref="H7:I7"/>
    <mergeCell ref="J7:K7"/>
    <mergeCell ref="L7:M7"/>
    <mergeCell ref="AB7:AC7"/>
    <mergeCell ref="AD7:AE7"/>
    <mergeCell ref="AF7:AF8"/>
    <mergeCell ref="AG7:AG8"/>
    <mergeCell ref="B59:C59"/>
    <mergeCell ref="D59:E59"/>
    <mergeCell ref="F59:G59"/>
    <mergeCell ref="H59:I59"/>
    <mergeCell ref="J59:K59"/>
    <mergeCell ref="L59:M59"/>
    <mergeCell ref="P7:Q7"/>
    <mergeCell ref="R7:S7"/>
    <mergeCell ref="T7:U7"/>
    <mergeCell ref="V7:W7"/>
    <mergeCell ref="X7:Y7"/>
    <mergeCell ref="Z7:AA7"/>
    <mergeCell ref="AF61:AG61"/>
    <mergeCell ref="N59:O59"/>
    <mergeCell ref="P59:Q59"/>
    <mergeCell ref="R59:S59"/>
    <mergeCell ref="T59:U59"/>
    <mergeCell ref="V59:W59"/>
    <mergeCell ref="X59:Y59"/>
    <mergeCell ref="Z59:AA59"/>
    <mergeCell ref="AB59:AC59"/>
    <mergeCell ref="AD59:AE59"/>
    <mergeCell ref="A60:AE60"/>
    <mergeCell ref="A61:AE61"/>
    <mergeCell ref="D62:E62"/>
    <mergeCell ref="F62:G62"/>
    <mergeCell ref="H62:I62"/>
    <mergeCell ref="J62:K62"/>
    <mergeCell ref="L62:M62"/>
    <mergeCell ref="X62:Y62"/>
    <mergeCell ref="Z62:AA62"/>
    <mergeCell ref="AB62:AC62"/>
    <mergeCell ref="AD62:AE62"/>
    <mergeCell ref="N62:O62"/>
    <mergeCell ref="P62:Q62"/>
    <mergeCell ref="R62:S62"/>
    <mergeCell ref="T62:U62"/>
    <mergeCell ref="V62:W62"/>
  </mergeCell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65"/>
  <sheetViews>
    <sheetView workbookViewId="0">
      <pane ySplit="8" topLeftCell="A41" activePane="bottomLeft" state="frozen"/>
      <selection pane="bottomLeft" activeCell="S27" sqref="S27"/>
    </sheetView>
  </sheetViews>
  <sheetFormatPr defaultColWidth="9.140625" defaultRowHeight="15" x14ac:dyDescent="0.25"/>
  <cols>
    <col min="1" max="1" width="3.5703125" style="6" customWidth="1"/>
    <col min="2" max="2" width="10.7109375" style="62" customWidth="1"/>
    <col min="3" max="3" width="21" style="96" customWidth="1"/>
    <col min="4" max="29" width="3.28515625" style="6" customWidth="1"/>
    <col min="30" max="31" width="3.28515625" style="6" hidden="1" customWidth="1"/>
    <col min="32" max="32" width="5.42578125" style="6" customWidth="1"/>
    <col min="33" max="33" width="4.42578125" style="6" bestFit="1" customWidth="1"/>
    <col min="34" max="34" width="9.7109375" style="6" customWidth="1"/>
    <col min="35" max="16384" width="9.140625" style="6"/>
  </cols>
  <sheetData>
    <row r="1" spans="1:34" x14ac:dyDescent="0.25">
      <c r="A1" s="329" t="s">
        <v>0</v>
      </c>
      <c r="B1" s="329"/>
      <c r="C1" s="329"/>
      <c r="D1" s="329"/>
      <c r="E1" s="329"/>
      <c r="F1" s="329"/>
      <c r="G1" s="255"/>
      <c r="H1" s="255"/>
      <c r="I1" s="255"/>
      <c r="J1" s="2"/>
      <c r="K1" s="2"/>
      <c r="L1" s="3"/>
      <c r="M1" s="3"/>
      <c r="N1" s="3"/>
      <c r="O1" s="4"/>
      <c r="P1" s="4"/>
      <c r="Q1" s="4"/>
      <c r="R1" s="4"/>
      <c r="S1" s="4"/>
      <c r="T1" s="5"/>
      <c r="U1" s="4"/>
      <c r="V1" s="4"/>
      <c r="W1" s="4"/>
      <c r="X1" s="255"/>
      <c r="Y1" s="3"/>
      <c r="Z1" s="4" t="s">
        <v>1</v>
      </c>
      <c r="AA1" s="3"/>
      <c r="AB1" s="5"/>
      <c r="AC1" s="4"/>
      <c r="AD1" s="4"/>
      <c r="AE1" s="3"/>
      <c r="AF1" s="3"/>
      <c r="AG1" s="3"/>
      <c r="AH1" s="3"/>
    </row>
    <row r="2" spans="1:34" x14ac:dyDescent="0.25">
      <c r="A2" s="305" t="s">
        <v>2</v>
      </c>
      <c r="B2" s="305"/>
      <c r="C2" s="305"/>
      <c r="D2" s="261"/>
      <c r="E2" s="261"/>
      <c r="F2" s="261"/>
      <c r="G2" s="261"/>
      <c r="H2" s="261"/>
      <c r="I2" s="261"/>
      <c r="J2" s="8"/>
      <c r="K2" s="8"/>
      <c r="L2" s="3"/>
      <c r="M2" s="3"/>
      <c r="N2" s="3"/>
      <c r="O2" s="9"/>
      <c r="P2" s="9"/>
      <c r="Q2" s="9"/>
      <c r="R2" s="9"/>
      <c r="S2" s="9"/>
      <c r="T2" s="10"/>
      <c r="U2" s="9"/>
      <c r="V2" s="9"/>
      <c r="W2" s="9"/>
      <c r="X2" s="261"/>
      <c r="Y2" s="3"/>
      <c r="Z2" s="9" t="s">
        <v>3</v>
      </c>
      <c r="AA2" s="3"/>
      <c r="AB2" s="10"/>
      <c r="AC2" s="9"/>
      <c r="AD2" s="9"/>
      <c r="AE2" s="3"/>
      <c r="AF2" s="3"/>
      <c r="AG2" s="3"/>
      <c r="AH2" s="3"/>
    </row>
    <row r="3" spans="1:34" x14ac:dyDescent="0.25">
      <c r="A3" s="306" t="s">
        <v>58</v>
      </c>
      <c r="B3" s="306"/>
      <c r="C3" s="306"/>
      <c r="D3" s="306"/>
      <c r="E3" s="306"/>
      <c r="F3" s="306"/>
      <c r="G3" s="306"/>
      <c r="H3" s="306"/>
      <c r="I3" s="306"/>
      <c r="J3" s="306"/>
      <c r="K3" s="306"/>
      <c r="L3" s="306"/>
      <c r="M3" s="306"/>
      <c r="N3" s="306"/>
      <c r="O3" s="306"/>
      <c r="P3" s="306"/>
      <c r="Q3" s="306"/>
      <c r="R3" s="306"/>
      <c r="S3" s="306"/>
      <c r="T3" s="306"/>
      <c r="U3" s="306"/>
      <c r="V3" s="306"/>
      <c r="W3" s="306"/>
      <c r="X3" s="306"/>
      <c r="Y3" s="306"/>
      <c r="Z3" s="306"/>
      <c r="AA3" s="306"/>
      <c r="AB3" s="306"/>
      <c r="AC3" s="306"/>
      <c r="AD3" s="306"/>
      <c r="AE3" s="306"/>
      <c r="AF3" s="306"/>
      <c r="AG3" s="306"/>
      <c r="AH3" s="306"/>
    </row>
    <row r="4" spans="1:34" x14ac:dyDescent="0.25">
      <c r="A4" s="306" t="s">
        <v>221</v>
      </c>
      <c r="B4" s="306"/>
      <c r="C4" s="306"/>
      <c r="D4" s="306"/>
      <c r="E4" s="306"/>
      <c r="F4" s="306"/>
      <c r="G4" s="306"/>
      <c r="H4" s="306"/>
      <c r="I4" s="306"/>
      <c r="J4" s="306"/>
      <c r="K4" s="306"/>
      <c r="L4" s="306"/>
      <c r="M4" s="306"/>
      <c r="N4" s="306"/>
      <c r="O4" s="306"/>
      <c r="P4" s="306"/>
      <c r="Q4" s="306"/>
      <c r="R4" s="306"/>
      <c r="S4" s="306"/>
      <c r="T4" s="306"/>
      <c r="U4" s="306"/>
      <c r="V4" s="306"/>
      <c r="W4" s="306"/>
      <c r="X4" s="306"/>
      <c r="Y4" s="306"/>
      <c r="Z4" s="306"/>
      <c r="AA4" s="306"/>
      <c r="AB4" s="306"/>
      <c r="AC4" s="306"/>
      <c r="AD4" s="306"/>
      <c r="AE4" s="306"/>
      <c r="AF4" s="306"/>
      <c r="AG4" s="306"/>
      <c r="AH4" s="306"/>
    </row>
    <row r="5" spans="1:34" x14ac:dyDescent="0.25">
      <c r="A5" s="306"/>
      <c r="B5" s="306"/>
      <c r="C5" s="306"/>
      <c r="D5" s="306"/>
      <c r="E5" s="306"/>
      <c r="F5" s="306"/>
      <c r="G5" s="306"/>
      <c r="H5" s="306"/>
      <c r="I5" s="306"/>
      <c r="J5" s="306"/>
      <c r="K5" s="306"/>
      <c r="L5" s="306"/>
      <c r="M5" s="306"/>
      <c r="N5" s="306"/>
      <c r="O5" s="306"/>
      <c r="P5" s="306"/>
      <c r="Q5" s="306"/>
      <c r="R5" s="306"/>
      <c r="S5" s="306"/>
      <c r="T5" s="306"/>
      <c r="U5" s="306"/>
      <c r="V5" s="306"/>
      <c r="W5" s="306"/>
      <c r="X5" s="306"/>
      <c r="Y5" s="306"/>
      <c r="Z5" s="306"/>
      <c r="AA5" s="306"/>
      <c r="AB5" s="306"/>
      <c r="AC5" s="306"/>
      <c r="AD5" s="306"/>
      <c r="AE5" s="306"/>
      <c r="AF5" s="262"/>
      <c r="AG5" s="262"/>
      <c r="AH5" s="262"/>
    </row>
    <row r="6" spans="1:34" x14ac:dyDescent="0.25">
      <c r="A6" s="307" t="s">
        <v>4</v>
      </c>
      <c r="B6" s="308" t="s">
        <v>5</v>
      </c>
      <c r="C6" s="309" t="s">
        <v>6</v>
      </c>
      <c r="D6" s="310" t="s">
        <v>7</v>
      </c>
      <c r="E6" s="311"/>
      <c r="F6" s="311"/>
      <c r="G6" s="311"/>
      <c r="H6" s="311"/>
      <c r="I6" s="311"/>
      <c r="J6" s="311"/>
      <c r="K6" s="311"/>
      <c r="L6" s="311"/>
      <c r="M6" s="311"/>
      <c r="N6" s="311"/>
      <c r="O6" s="311"/>
      <c r="P6" s="311"/>
      <c r="Q6" s="311"/>
      <c r="R6" s="311"/>
      <c r="S6" s="311"/>
      <c r="T6" s="311"/>
      <c r="U6" s="311"/>
      <c r="V6" s="311"/>
      <c r="W6" s="311"/>
      <c r="X6" s="311"/>
      <c r="Y6" s="311"/>
      <c r="Z6" s="311"/>
      <c r="AA6" s="311"/>
      <c r="AB6" s="311"/>
      <c r="AC6" s="311"/>
      <c r="AD6" s="311"/>
      <c r="AE6" s="311"/>
      <c r="AF6" s="311"/>
      <c r="AG6" s="312"/>
      <c r="AH6" s="307" t="s">
        <v>8</v>
      </c>
    </row>
    <row r="7" spans="1:34" x14ac:dyDescent="0.25">
      <c r="A7" s="307"/>
      <c r="B7" s="308"/>
      <c r="C7" s="309"/>
      <c r="D7" s="313" t="s">
        <v>9</v>
      </c>
      <c r="E7" s="313"/>
      <c r="F7" s="307" t="s">
        <v>10</v>
      </c>
      <c r="G7" s="307"/>
      <c r="H7" s="314" t="s">
        <v>11</v>
      </c>
      <c r="I7" s="314"/>
      <c r="J7" s="307" t="s">
        <v>12</v>
      </c>
      <c r="K7" s="307"/>
      <c r="L7" s="328" t="s">
        <v>13</v>
      </c>
      <c r="M7" s="328"/>
      <c r="N7" s="307" t="s">
        <v>14</v>
      </c>
      <c r="O7" s="307"/>
      <c r="P7" s="331" t="s">
        <v>15</v>
      </c>
      <c r="Q7" s="331"/>
      <c r="R7" s="307" t="s">
        <v>16</v>
      </c>
      <c r="S7" s="307"/>
      <c r="T7" s="334" t="s">
        <v>17</v>
      </c>
      <c r="U7" s="334"/>
      <c r="V7" s="307" t="s">
        <v>18</v>
      </c>
      <c r="W7" s="307"/>
      <c r="X7" s="302" t="s">
        <v>19</v>
      </c>
      <c r="Y7" s="302"/>
      <c r="Z7" s="307" t="s">
        <v>20</v>
      </c>
      <c r="AA7" s="307"/>
      <c r="AB7" s="330" t="s">
        <v>21</v>
      </c>
      <c r="AC7" s="330"/>
      <c r="AD7" s="310" t="s">
        <v>22</v>
      </c>
      <c r="AE7" s="312"/>
      <c r="AF7" s="300" t="s">
        <v>24</v>
      </c>
      <c r="AG7" s="300" t="s">
        <v>23</v>
      </c>
      <c r="AH7" s="307"/>
    </row>
    <row r="8" spans="1:34" x14ac:dyDescent="0.25">
      <c r="A8" s="307"/>
      <c r="B8" s="308"/>
      <c r="C8" s="309"/>
      <c r="D8" s="263" t="s">
        <v>23</v>
      </c>
      <c r="E8" s="263" t="s">
        <v>24</v>
      </c>
      <c r="F8" s="258" t="s">
        <v>23</v>
      </c>
      <c r="G8" s="258" t="s">
        <v>24</v>
      </c>
      <c r="H8" s="264" t="s">
        <v>23</v>
      </c>
      <c r="I8" s="264" t="s">
        <v>24</v>
      </c>
      <c r="J8" s="258" t="s">
        <v>23</v>
      </c>
      <c r="K8" s="258" t="s">
        <v>24</v>
      </c>
      <c r="L8" s="259" t="s">
        <v>23</v>
      </c>
      <c r="M8" s="259" t="s">
        <v>24</v>
      </c>
      <c r="N8" s="258" t="s">
        <v>23</v>
      </c>
      <c r="O8" s="258" t="s">
        <v>24</v>
      </c>
      <c r="P8" s="257" t="s">
        <v>23</v>
      </c>
      <c r="Q8" s="257" t="s">
        <v>24</v>
      </c>
      <c r="R8" s="258" t="s">
        <v>23</v>
      </c>
      <c r="S8" s="258" t="s">
        <v>24</v>
      </c>
      <c r="T8" s="265" t="s">
        <v>23</v>
      </c>
      <c r="U8" s="265" t="s">
        <v>24</v>
      </c>
      <c r="V8" s="258" t="s">
        <v>23</v>
      </c>
      <c r="W8" s="258" t="s">
        <v>24</v>
      </c>
      <c r="X8" s="260" t="s">
        <v>23</v>
      </c>
      <c r="Y8" s="260" t="s">
        <v>24</v>
      </c>
      <c r="Z8" s="258" t="s">
        <v>23</v>
      </c>
      <c r="AA8" s="258" t="s">
        <v>24</v>
      </c>
      <c r="AB8" s="256" t="s">
        <v>23</v>
      </c>
      <c r="AC8" s="256" t="s">
        <v>24</v>
      </c>
      <c r="AD8" s="258" t="s">
        <v>23</v>
      </c>
      <c r="AE8" s="258" t="s">
        <v>24</v>
      </c>
      <c r="AF8" s="301"/>
      <c r="AG8" s="301"/>
      <c r="AH8" s="307"/>
    </row>
    <row r="9" spans="1:34" s="85" customFormat="1" x14ac:dyDescent="0.25">
      <c r="A9" s="72">
        <v>1</v>
      </c>
      <c r="B9" s="164">
        <v>44044</v>
      </c>
      <c r="C9" s="165" t="s">
        <v>174</v>
      </c>
      <c r="D9" s="166">
        <v>3</v>
      </c>
      <c r="E9" s="166"/>
      <c r="F9" s="72">
        <v>11</v>
      </c>
      <c r="G9" s="72"/>
      <c r="H9" s="167">
        <v>0</v>
      </c>
      <c r="I9" s="167"/>
      <c r="J9" s="72">
        <v>35</v>
      </c>
      <c r="K9" s="72"/>
      <c r="L9" s="168">
        <v>0</v>
      </c>
      <c r="M9" s="168"/>
      <c r="N9" s="72">
        <v>31</v>
      </c>
      <c r="O9" s="72"/>
      <c r="P9" s="169">
        <v>0</v>
      </c>
      <c r="Q9" s="169"/>
      <c r="R9" s="72">
        <v>19</v>
      </c>
      <c r="S9" s="72"/>
      <c r="T9" s="224">
        <v>0</v>
      </c>
      <c r="U9" s="224"/>
      <c r="V9" s="72">
        <v>15</v>
      </c>
      <c r="W9" s="72"/>
      <c r="X9" s="171">
        <v>28</v>
      </c>
      <c r="Y9" s="171"/>
      <c r="Z9" s="72">
        <v>21</v>
      </c>
      <c r="AA9" s="72"/>
      <c r="AB9" s="172">
        <v>15</v>
      </c>
      <c r="AC9" s="172"/>
      <c r="AD9" s="72"/>
      <c r="AE9" s="72"/>
      <c r="AF9" s="82">
        <f t="shared" ref="AF9:AF37" si="0">E9+G9+I9+K9+M9+O9+Q9+S9+U9+W9+Y9+AA9+AC9+AE9</f>
        <v>0</v>
      </c>
      <c r="AG9" s="82">
        <f t="shared" ref="AG9:AG37" si="1">D9+F9+H9+J9+L9+N9+P9+R9+T9+V9+X9+Z9+AB9+AD9</f>
        <v>178</v>
      </c>
      <c r="AH9" s="153"/>
    </row>
    <row r="10" spans="1:34" s="3" customFormat="1" x14ac:dyDescent="0.25">
      <c r="A10" s="209"/>
      <c r="B10" s="217">
        <v>44045</v>
      </c>
      <c r="C10" s="218" t="s">
        <v>222</v>
      </c>
      <c r="D10" s="22"/>
      <c r="E10" s="22"/>
      <c r="F10" s="219"/>
      <c r="G10" s="219"/>
      <c r="H10" s="23"/>
      <c r="I10" s="23"/>
      <c r="J10" s="219"/>
      <c r="K10" s="219"/>
      <c r="L10" s="24"/>
      <c r="M10" s="24"/>
      <c r="N10" s="219"/>
      <c r="O10" s="219"/>
      <c r="P10" s="25"/>
      <c r="Q10" s="25"/>
      <c r="R10" s="219"/>
      <c r="S10" s="219"/>
      <c r="T10" s="220"/>
      <c r="U10" s="220"/>
      <c r="V10" s="219"/>
      <c r="W10" s="219"/>
      <c r="X10" s="26"/>
      <c r="Y10" s="26">
        <v>7</v>
      </c>
      <c r="Z10" s="219"/>
      <c r="AA10" s="219"/>
      <c r="AB10" s="27"/>
      <c r="AC10" s="27"/>
      <c r="AD10" s="219"/>
      <c r="AE10" s="219"/>
      <c r="AF10" s="209">
        <f t="shared" si="0"/>
        <v>7</v>
      </c>
      <c r="AG10" s="209">
        <f t="shared" si="1"/>
        <v>0</v>
      </c>
      <c r="AH10" s="219"/>
    </row>
    <row r="11" spans="1:34" s="3" customFormat="1" x14ac:dyDescent="0.25">
      <c r="A11" s="209"/>
      <c r="B11" s="214">
        <v>44044</v>
      </c>
      <c r="C11" s="215" t="s">
        <v>219</v>
      </c>
      <c r="D11" s="29"/>
      <c r="E11" s="29"/>
      <c r="F11" s="213"/>
      <c r="G11" s="213">
        <v>1</v>
      </c>
      <c r="H11" s="30"/>
      <c r="I11" s="30"/>
      <c r="J11" s="213"/>
      <c r="K11" s="213">
        <v>1</v>
      </c>
      <c r="L11" s="31"/>
      <c r="M11" s="31"/>
      <c r="N11" s="213"/>
      <c r="O11" s="213"/>
      <c r="P11" s="32"/>
      <c r="Q11" s="32"/>
      <c r="R11" s="213"/>
      <c r="S11" s="213">
        <v>4</v>
      </c>
      <c r="T11" s="221"/>
      <c r="U11" s="221"/>
      <c r="V11" s="213"/>
      <c r="W11" s="213">
        <v>1</v>
      </c>
      <c r="X11" s="33"/>
      <c r="Y11" s="33"/>
      <c r="Z11" s="213"/>
      <c r="AA11" s="213"/>
      <c r="AB11" s="34"/>
      <c r="AC11" s="34"/>
      <c r="AD11" s="213"/>
      <c r="AE11" s="213"/>
      <c r="AF11" s="209">
        <f t="shared" si="0"/>
        <v>7</v>
      </c>
      <c r="AG11" s="209">
        <f t="shared" si="1"/>
        <v>0</v>
      </c>
      <c r="AH11" s="213"/>
    </row>
    <row r="12" spans="1:34" s="3" customFormat="1" x14ac:dyDescent="0.25">
      <c r="A12" s="209"/>
      <c r="B12" s="214">
        <v>44046</v>
      </c>
      <c r="C12" s="215" t="s">
        <v>219</v>
      </c>
      <c r="D12" s="29"/>
      <c r="E12" s="29"/>
      <c r="F12" s="213"/>
      <c r="G12" s="213"/>
      <c r="H12" s="30"/>
      <c r="I12" s="30"/>
      <c r="J12" s="213"/>
      <c r="K12" s="213"/>
      <c r="L12" s="31"/>
      <c r="M12" s="31"/>
      <c r="N12" s="213"/>
      <c r="O12" s="213"/>
      <c r="P12" s="32"/>
      <c r="Q12" s="32"/>
      <c r="R12" s="213"/>
      <c r="S12" s="213">
        <v>2</v>
      </c>
      <c r="T12" s="221"/>
      <c r="U12" s="221"/>
      <c r="V12" s="213"/>
      <c r="W12" s="213"/>
      <c r="X12" s="33"/>
      <c r="Y12" s="33"/>
      <c r="Z12" s="213"/>
      <c r="AA12" s="213"/>
      <c r="AB12" s="34"/>
      <c r="AC12" s="34"/>
      <c r="AD12" s="213"/>
      <c r="AE12" s="213"/>
      <c r="AF12" s="209">
        <f t="shared" si="0"/>
        <v>2</v>
      </c>
      <c r="AG12" s="209">
        <f t="shared" si="1"/>
        <v>0</v>
      </c>
      <c r="AH12" s="213" t="s">
        <v>223</v>
      </c>
    </row>
    <row r="13" spans="1:34" s="3" customFormat="1" x14ac:dyDescent="0.25">
      <c r="A13" s="209"/>
      <c r="B13" s="214">
        <v>44046</v>
      </c>
      <c r="C13" s="215" t="s">
        <v>232</v>
      </c>
      <c r="D13" s="29"/>
      <c r="E13" s="29"/>
      <c r="F13" s="213">
        <v>1</v>
      </c>
      <c r="G13" s="213"/>
      <c r="H13" s="30"/>
      <c r="I13" s="30"/>
      <c r="J13" s="213"/>
      <c r="K13" s="213"/>
      <c r="L13" s="31"/>
      <c r="M13" s="31"/>
      <c r="N13" s="213"/>
      <c r="O13" s="213"/>
      <c r="P13" s="32"/>
      <c r="Q13" s="32"/>
      <c r="R13" s="213"/>
      <c r="S13" s="213"/>
      <c r="T13" s="221"/>
      <c r="U13" s="221"/>
      <c r="V13" s="213"/>
      <c r="W13" s="213"/>
      <c r="X13" s="33"/>
      <c r="Y13" s="33"/>
      <c r="Z13" s="213"/>
      <c r="AA13" s="213"/>
      <c r="AB13" s="34"/>
      <c r="AC13" s="34"/>
      <c r="AD13" s="213"/>
      <c r="AE13" s="213"/>
      <c r="AF13" s="209">
        <f t="shared" si="0"/>
        <v>0</v>
      </c>
      <c r="AG13" s="209">
        <f t="shared" si="1"/>
        <v>1</v>
      </c>
      <c r="AH13" s="213"/>
    </row>
    <row r="14" spans="1:34" s="3" customFormat="1" x14ac:dyDescent="0.25">
      <c r="A14" s="209"/>
      <c r="B14" s="214">
        <v>44047</v>
      </c>
      <c r="C14" s="215" t="s">
        <v>142</v>
      </c>
      <c r="D14" s="29"/>
      <c r="E14" s="29"/>
      <c r="F14" s="213">
        <v>12</v>
      </c>
      <c r="G14" s="213"/>
      <c r="H14" s="30"/>
      <c r="I14" s="30"/>
      <c r="J14" s="213"/>
      <c r="K14" s="213"/>
      <c r="L14" s="31"/>
      <c r="M14" s="31"/>
      <c r="N14" s="213"/>
      <c r="O14" s="213"/>
      <c r="P14" s="32"/>
      <c r="Q14" s="32"/>
      <c r="R14" s="213">
        <v>12</v>
      </c>
      <c r="S14" s="213"/>
      <c r="T14" s="221"/>
      <c r="U14" s="221"/>
      <c r="V14" s="213"/>
      <c r="W14" s="213"/>
      <c r="X14" s="33"/>
      <c r="Y14" s="33"/>
      <c r="Z14" s="213"/>
      <c r="AA14" s="213"/>
      <c r="AB14" s="34"/>
      <c r="AC14" s="34"/>
      <c r="AD14" s="213"/>
      <c r="AE14" s="213"/>
      <c r="AF14" s="209">
        <f t="shared" si="0"/>
        <v>0</v>
      </c>
      <c r="AG14" s="209">
        <f t="shared" si="1"/>
        <v>24</v>
      </c>
      <c r="AH14" s="213"/>
    </row>
    <row r="15" spans="1:34" s="3" customFormat="1" ht="14.25" customHeight="1" x14ac:dyDescent="0.25">
      <c r="A15" s="209"/>
      <c r="B15" s="214">
        <v>44047</v>
      </c>
      <c r="C15" s="215" t="s">
        <v>224</v>
      </c>
      <c r="D15" s="29"/>
      <c r="E15" s="29"/>
      <c r="F15" s="213"/>
      <c r="G15" s="213"/>
      <c r="H15" s="30"/>
      <c r="I15" s="30"/>
      <c r="J15" s="213"/>
      <c r="K15" s="213">
        <v>4</v>
      </c>
      <c r="L15" s="31"/>
      <c r="M15" s="31"/>
      <c r="N15" s="213"/>
      <c r="O15" s="213"/>
      <c r="P15" s="32"/>
      <c r="Q15" s="32"/>
      <c r="R15" s="213"/>
      <c r="S15" s="213"/>
      <c r="T15" s="221"/>
      <c r="U15" s="221"/>
      <c r="V15" s="213"/>
      <c r="W15" s="213"/>
      <c r="X15" s="33"/>
      <c r="Y15" s="33"/>
      <c r="Z15" s="213"/>
      <c r="AA15" s="213"/>
      <c r="AB15" s="34"/>
      <c r="AC15" s="34"/>
      <c r="AD15" s="213"/>
      <c r="AE15" s="213"/>
      <c r="AF15" s="209">
        <f t="shared" si="0"/>
        <v>4</v>
      </c>
      <c r="AG15" s="209">
        <f t="shared" si="1"/>
        <v>0</v>
      </c>
      <c r="AH15" s="213"/>
    </row>
    <row r="16" spans="1:34" s="3" customFormat="1" x14ac:dyDescent="0.25">
      <c r="A16" s="209"/>
      <c r="B16" s="210">
        <v>44048</v>
      </c>
      <c r="C16" s="211" t="s">
        <v>225</v>
      </c>
      <c r="D16" s="37"/>
      <c r="E16" s="37"/>
      <c r="F16" s="212"/>
      <c r="G16" s="212">
        <v>3</v>
      </c>
      <c r="H16" s="38"/>
      <c r="I16" s="38"/>
      <c r="J16" s="212"/>
      <c r="K16" s="212">
        <v>3</v>
      </c>
      <c r="L16" s="39"/>
      <c r="M16" s="39"/>
      <c r="N16" s="212"/>
      <c r="O16" s="212">
        <v>3</v>
      </c>
      <c r="P16" s="40"/>
      <c r="Q16" s="40"/>
      <c r="R16" s="212"/>
      <c r="S16" s="212">
        <v>3</v>
      </c>
      <c r="T16" s="222"/>
      <c r="U16" s="222"/>
      <c r="V16" s="212"/>
      <c r="W16" s="212">
        <v>3</v>
      </c>
      <c r="X16" s="41"/>
      <c r="Y16" s="41"/>
      <c r="Z16" s="212"/>
      <c r="AA16" s="212">
        <v>3</v>
      </c>
      <c r="AB16" s="42"/>
      <c r="AC16" s="42">
        <v>3</v>
      </c>
      <c r="AD16" s="212"/>
      <c r="AE16" s="212"/>
      <c r="AF16" s="209">
        <f t="shared" si="0"/>
        <v>21</v>
      </c>
      <c r="AG16" s="209">
        <f t="shared" si="1"/>
        <v>0</v>
      </c>
      <c r="AH16" s="213"/>
    </row>
    <row r="17" spans="1:34" s="3" customFormat="1" x14ac:dyDescent="0.25">
      <c r="A17" s="209"/>
      <c r="B17" s="210">
        <v>44053</v>
      </c>
      <c r="C17" s="211" t="s">
        <v>129</v>
      </c>
      <c r="D17" s="37"/>
      <c r="E17" s="37"/>
      <c r="F17" s="212"/>
      <c r="G17" s="212">
        <v>1</v>
      </c>
      <c r="H17" s="38"/>
      <c r="I17" s="38"/>
      <c r="J17" s="212"/>
      <c r="K17" s="212">
        <v>1</v>
      </c>
      <c r="L17" s="39"/>
      <c r="M17" s="39"/>
      <c r="N17" s="212"/>
      <c r="O17" s="212"/>
      <c r="P17" s="40"/>
      <c r="Q17" s="40"/>
      <c r="R17" s="212"/>
      <c r="S17" s="212"/>
      <c r="T17" s="222"/>
      <c r="U17" s="222"/>
      <c r="V17" s="212"/>
      <c r="W17" s="212"/>
      <c r="X17" s="41"/>
      <c r="Y17" s="41"/>
      <c r="Z17" s="212"/>
      <c r="AA17" s="212"/>
      <c r="AB17" s="42"/>
      <c r="AC17" s="42"/>
      <c r="AD17" s="212"/>
      <c r="AE17" s="212"/>
      <c r="AF17" s="209">
        <f t="shared" si="0"/>
        <v>2</v>
      </c>
      <c r="AG17" s="209">
        <f t="shared" si="1"/>
        <v>0</v>
      </c>
      <c r="AH17" s="213"/>
    </row>
    <row r="18" spans="1:34" s="3" customFormat="1" x14ac:dyDescent="0.25">
      <c r="A18" s="209"/>
      <c r="B18" s="210">
        <v>44055</v>
      </c>
      <c r="C18" s="211" t="s">
        <v>226</v>
      </c>
      <c r="D18" s="37"/>
      <c r="E18" s="37"/>
      <c r="F18" s="212"/>
      <c r="G18" s="212"/>
      <c r="H18" s="38"/>
      <c r="I18" s="38"/>
      <c r="J18" s="212"/>
      <c r="K18" s="212"/>
      <c r="L18" s="39"/>
      <c r="M18" s="39"/>
      <c r="N18" s="212"/>
      <c r="O18" s="212"/>
      <c r="P18" s="40"/>
      <c r="Q18" s="40"/>
      <c r="R18" s="212"/>
      <c r="S18" s="212">
        <v>12</v>
      </c>
      <c r="T18" s="222"/>
      <c r="U18" s="222"/>
      <c r="V18" s="212"/>
      <c r="W18" s="212"/>
      <c r="X18" s="41"/>
      <c r="Y18" s="41">
        <v>12</v>
      </c>
      <c r="Z18" s="212"/>
      <c r="AA18" s="212"/>
      <c r="AB18" s="42"/>
      <c r="AC18" s="42"/>
      <c r="AD18" s="212"/>
      <c r="AE18" s="212"/>
      <c r="AF18" s="209">
        <f t="shared" si="0"/>
        <v>24</v>
      </c>
      <c r="AG18" s="209">
        <f t="shared" si="1"/>
        <v>0</v>
      </c>
      <c r="AH18" s="213"/>
    </row>
    <row r="19" spans="1:34" s="3" customFormat="1" ht="15" customHeight="1" x14ac:dyDescent="0.25">
      <c r="A19" s="209"/>
      <c r="B19" s="210">
        <v>44055</v>
      </c>
      <c r="C19" s="211" t="s">
        <v>227</v>
      </c>
      <c r="D19" s="37"/>
      <c r="E19" s="37"/>
      <c r="F19" s="212"/>
      <c r="G19" s="212"/>
      <c r="H19" s="38"/>
      <c r="I19" s="38"/>
      <c r="J19" s="212"/>
      <c r="K19" s="212"/>
      <c r="L19" s="39"/>
      <c r="M19" s="39"/>
      <c r="N19" s="212"/>
      <c r="O19" s="212"/>
      <c r="P19" s="40"/>
      <c r="Q19" s="40"/>
      <c r="R19" s="212"/>
      <c r="S19" s="212">
        <v>1</v>
      </c>
      <c r="T19" s="222"/>
      <c r="U19" s="222"/>
      <c r="V19" s="212"/>
      <c r="W19" s="212"/>
      <c r="X19" s="41"/>
      <c r="Y19" s="41"/>
      <c r="Z19" s="212"/>
      <c r="AA19" s="212">
        <v>1</v>
      </c>
      <c r="AB19" s="42"/>
      <c r="AC19" s="42"/>
      <c r="AD19" s="212"/>
      <c r="AE19" s="212"/>
      <c r="AF19" s="209">
        <f t="shared" si="0"/>
        <v>2</v>
      </c>
      <c r="AG19" s="209">
        <f t="shared" si="1"/>
        <v>0</v>
      </c>
      <c r="AH19" s="213"/>
    </row>
    <row r="20" spans="1:34" s="3" customFormat="1" x14ac:dyDescent="0.25">
      <c r="A20" s="209"/>
      <c r="B20" s="210">
        <v>44056</v>
      </c>
      <c r="C20" s="211" t="s">
        <v>226</v>
      </c>
      <c r="D20" s="37"/>
      <c r="E20" s="37"/>
      <c r="F20" s="212"/>
      <c r="G20" s="212"/>
      <c r="H20" s="38"/>
      <c r="I20" s="38"/>
      <c r="J20" s="212"/>
      <c r="K20" s="212"/>
      <c r="L20" s="39"/>
      <c r="M20" s="39"/>
      <c r="N20" s="212"/>
      <c r="O20" s="212"/>
      <c r="P20" s="40"/>
      <c r="Q20" s="40"/>
      <c r="R20" s="212"/>
      <c r="S20" s="212"/>
      <c r="T20" s="222"/>
      <c r="U20" s="222"/>
      <c r="V20" s="212"/>
      <c r="W20" s="212"/>
      <c r="X20" s="41"/>
      <c r="Y20" s="41">
        <v>6</v>
      </c>
      <c r="Z20" s="212"/>
      <c r="AA20" s="212"/>
      <c r="AB20" s="42"/>
      <c r="AC20" s="42">
        <v>2</v>
      </c>
      <c r="AD20" s="212"/>
      <c r="AE20" s="212"/>
      <c r="AF20" s="209">
        <f t="shared" si="0"/>
        <v>8</v>
      </c>
      <c r="AG20" s="209">
        <f t="shared" si="1"/>
        <v>0</v>
      </c>
      <c r="AH20" s="213"/>
    </row>
    <row r="21" spans="1:34" s="3" customFormat="1" x14ac:dyDescent="0.25">
      <c r="A21" s="209"/>
      <c r="B21" s="210">
        <v>44056</v>
      </c>
      <c r="C21" s="211" t="s">
        <v>228</v>
      </c>
      <c r="D21" s="37"/>
      <c r="E21" s="37"/>
      <c r="F21" s="212"/>
      <c r="G21" s="212">
        <v>3</v>
      </c>
      <c r="H21" s="38"/>
      <c r="I21" s="38"/>
      <c r="J21" s="212"/>
      <c r="K21" s="212">
        <v>2</v>
      </c>
      <c r="L21" s="39"/>
      <c r="M21" s="39"/>
      <c r="N21" s="212"/>
      <c r="O21" s="212"/>
      <c r="P21" s="40"/>
      <c r="Q21" s="40"/>
      <c r="R21" s="212"/>
      <c r="S21" s="212"/>
      <c r="T21" s="222"/>
      <c r="U21" s="222"/>
      <c r="V21" s="212"/>
      <c r="W21" s="212"/>
      <c r="X21" s="41"/>
      <c r="Y21" s="41"/>
      <c r="Z21" s="212"/>
      <c r="AA21" s="212"/>
      <c r="AB21" s="42"/>
      <c r="AC21" s="42"/>
      <c r="AD21" s="212"/>
      <c r="AE21" s="212"/>
      <c r="AF21" s="209">
        <f t="shared" si="0"/>
        <v>5</v>
      </c>
      <c r="AG21" s="209">
        <f t="shared" si="1"/>
        <v>0</v>
      </c>
      <c r="AH21" s="213"/>
    </row>
    <row r="22" spans="1:34" s="3" customFormat="1" x14ac:dyDescent="0.25">
      <c r="A22" s="216"/>
      <c r="B22" s="210">
        <v>44056</v>
      </c>
      <c r="C22" s="211" t="s">
        <v>142</v>
      </c>
      <c r="D22" s="37">
        <v>24</v>
      </c>
      <c r="E22" s="37"/>
      <c r="F22" s="212"/>
      <c r="G22" s="212"/>
      <c r="H22" s="38"/>
      <c r="I22" s="38"/>
      <c r="J22" s="212"/>
      <c r="K22" s="212"/>
      <c r="L22" s="39"/>
      <c r="M22" s="39"/>
      <c r="N22" s="212"/>
      <c r="O22" s="212"/>
      <c r="P22" s="40"/>
      <c r="Q22" s="40"/>
      <c r="R22" s="212"/>
      <c r="S22" s="212"/>
      <c r="T22" s="222"/>
      <c r="U22" s="222"/>
      <c r="V22" s="212"/>
      <c r="W22" s="212"/>
      <c r="X22" s="41"/>
      <c r="Y22" s="41"/>
      <c r="Z22" s="212"/>
      <c r="AA22" s="212"/>
      <c r="AB22" s="42"/>
      <c r="AC22" s="42"/>
      <c r="AD22" s="212"/>
      <c r="AE22" s="212"/>
      <c r="AF22" s="209">
        <f t="shared" si="0"/>
        <v>0</v>
      </c>
      <c r="AG22" s="209">
        <f t="shared" si="1"/>
        <v>24</v>
      </c>
      <c r="AH22" s="213"/>
    </row>
    <row r="23" spans="1:34" s="3" customFormat="1" x14ac:dyDescent="0.25">
      <c r="A23" s="216"/>
      <c r="B23" s="210">
        <v>44056</v>
      </c>
      <c r="C23" s="211" t="s">
        <v>236</v>
      </c>
      <c r="D23" s="37"/>
      <c r="E23" s="37"/>
      <c r="F23" s="212"/>
      <c r="G23" s="212"/>
      <c r="H23" s="38"/>
      <c r="I23" s="38"/>
      <c r="J23" s="212">
        <v>12</v>
      </c>
      <c r="K23" s="212"/>
      <c r="L23" s="39"/>
      <c r="M23" s="39"/>
      <c r="N23" s="212"/>
      <c r="O23" s="212"/>
      <c r="P23" s="40"/>
      <c r="Q23" s="40"/>
      <c r="R23" s="212"/>
      <c r="S23" s="212"/>
      <c r="T23" s="222"/>
      <c r="U23" s="222"/>
      <c r="V23" s="212"/>
      <c r="W23" s="212"/>
      <c r="X23" s="41"/>
      <c r="Y23" s="41"/>
      <c r="Z23" s="212"/>
      <c r="AA23" s="212"/>
      <c r="AB23" s="42"/>
      <c r="AC23" s="42"/>
      <c r="AD23" s="212"/>
      <c r="AE23" s="212"/>
      <c r="AF23" s="209"/>
      <c r="AG23" s="209"/>
      <c r="AH23" s="213" t="s">
        <v>237</v>
      </c>
    </row>
    <row r="24" spans="1:34" s="3" customFormat="1" x14ac:dyDescent="0.25">
      <c r="A24" s="209"/>
      <c r="B24" s="210">
        <v>44057</v>
      </c>
      <c r="C24" s="211" t="s">
        <v>229</v>
      </c>
      <c r="D24" s="37"/>
      <c r="E24" s="37"/>
      <c r="F24" s="212"/>
      <c r="G24" s="212"/>
      <c r="H24" s="38"/>
      <c r="I24" s="38"/>
      <c r="J24" s="212"/>
      <c r="K24" s="212"/>
      <c r="L24" s="39"/>
      <c r="M24" s="39"/>
      <c r="N24" s="212"/>
      <c r="O24" s="212"/>
      <c r="P24" s="40"/>
      <c r="Q24" s="40"/>
      <c r="R24" s="212"/>
      <c r="S24" s="212"/>
      <c r="T24" s="222"/>
      <c r="U24" s="222"/>
      <c r="V24" s="212"/>
      <c r="W24" s="212"/>
      <c r="X24" s="41"/>
      <c r="Y24" s="41"/>
      <c r="Z24" s="212"/>
      <c r="AA24" s="212"/>
      <c r="AB24" s="42"/>
      <c r="AC24" s="42">
        <v>1</v>
      </c>
      <c r="AD24" s="212"/>
      <c r="AE24" s="212"/>
      <c r="AF24" s="209">
        <f t="shared" si="0"/>
        <v>1</v>
      </c>
      <c r="AG24" s="209">
        <f t="shared" si="1"/>
        <v>0</v>
      </c>
      <c r="AH24" s="213"/>
    </row>
    <row r="25" spans="1:34" s="3" customFormat="1" x14ac:dyDescent="0.25">
      <c r="A25" s="216"/>
      <c r="B25" s="285">
        <v>44058</v>
      </c>
      <c r="C25" s="286" t="s">
        <v>230</v>
      </c>
      <c r="D25" s="287"/>
      <c r="E25" s="287"/>
      <c r="F25" s="287"/>
      <c r="G25" s="287">
        <v>1</v>
      </c>
      <c r="H25" s="287"/>
      <c r="I25" s="287"/>
      <c r="J25" s="287"/>
      <c r="K25" s="287"/>
      <c r="L25" s="287"/>
      <c r="M25" s="287"/>
      <c r="N25" s="287"/>
      <c r="O25" s="287"/>
      <c r="P25" s="287"/>
      <c r="Q25" s="287"/>
      <c r="R25" s="287"/>
      <c r="S25" s="287">
        <v>1</v>
      </c>
      <c r="T25" s="287"/>
      <c r="U25" s="287"/>
      <c r="V25" s="287"/>
      <c r="W25" s="287"/>
      <c r="X25" s="287"/>
      <c r="Y25" s="287">
        <v>3</v>
      </c>
      <c r="Z25" s="287"/>
      <c r="AA25" s="287"/>
      <c r="AB25" s="287"/>
      <c r="AC25" s="287"/>
      <c r="AD25" s="287"/>
      <c r="AE25" s="287"/>
      <c r="AF25" s="288">
        <f t="shared" si="0"/>
        <v>5</v>
      </c>
      <c r="AG25" s="209">
        <f t="shared" si="1"/>
        <v>0</v>
      </c>
      <c r="AH25" s="213"/>
    </row>
    <row r="26" spans="1:34" x14ac:dyDescent="0.25">
      <c r="A26" s="20"/>
      <c r="B26" s="285">
        <v>44058</v>
      </c>
      <c r="C26" s="286" t="s">
        <v>231</v>
      </c>
      <c r="D26" s="287"/>
      <c r="E26" s="287"/>
      <c r="F26" s="287"/>
      <c r="G26" s="287"/>
      <c r="H26" s="287"/>
      <c r="I26" s="287"/>
      <c r="J26" s="287"/>
      <c r="K26" s="287">
        <v>5</v>
      </c>
      <c r="L26" s="287"/>
      <c r="M26" s="287"/>
      <c r="N26" s="287"/>
      <c r="O26" s="287">
        <v>2</v>
      </c>
      <c r="P26" s="287"/>
      <c r="Q26" s="287"/>
      <c r="R26" s="287"/>
      <c r="S26" s="287">
        <v>2</v>
      </c>
      <c r="T26" s="287"/>
      <c r="U26" s="287"/>
      <c r="V26" s="287"/>
      <c r="W26" s="287">
        <v>3</v>
      </c>
      <c r="X26" s="287"/>
      <c r="Y26" s="287"/>
      <c r="Z26" s="287"/>
      <c r="AA26" s="287"/>
      <c r="AB26" s="287"/>
      <c r="AC26" s="287"/>
      <c r="AD26" s="287"/>
      <c r="AE26" s="287"/>
      <c r="AF26" s="288">
        <f t="shared" si="0"/>
        <v>12</v>
      </c>
      <c r="AG26" s="20">
        <f t="shared" si="1"/>
        <v>0</v>
      </c>
      <c r="AH26" s="21"/>
    </row>
    <row r="27" spans="1:34" x14ac:dyDescent="0.25">
      <c r="A27" s="72"/>
      <c r="B27" s="35">
        <v>44061</v>
      </c>
      <c r="C27" s="93" t="s">
        <v>139</v>
      </c>
      <c r="D27" s="37"/>
      <c r="E27" s="37"/>
      <c r="F27" s="36"/>
      <c r="G27" s="36"/>
      <c r="H27" s="38"/>
      <c r="I27" s="38"/>
      <c r="J27" s="36"/>
      <c r="K27" s="36"/>
      <c r="L27" s="39"/>
      <c r="M27" s="39"/>
      <c r="N27" s="36"/>
      <c r="O27" s="36">
        <v>12</v>
      </c>
      <c r="P27" s="40"/>
      <c r="Q27" s="40"/>
      <c r="R27" s="36"/>
      <c r="S27" s="36"/>
      <c r="T27" s="222"/>
      <c r="U27" s="222"/>
      <c r="V27" s="36"/>
      <c r="W27" s="36"/>
      <c r="X27" s="41"/>
      <c r="Y27" s="41"/>
      <c r="Z27" s="36"/>
      <c r="AA27" s="36"/>
      <c r="AB27" s="42"/>
      <c r="AC27" s="42"/>
      <c r="AD27" s="36"/>
      <c r="AE27" s="36"/>
      <c r="AF27" s="20">
        <f t="shared" si="0"/>
        <v>12</v>
      </c>
      <c r="AG27" s="20">
        <f t="shared" si="1"/>
        <v>0</v>
      </c>
      <c r="AH27" s="21"/>
    </row>
    <row r="28" spans="1:34" x14ac:dyDescent="0.25">
      <c r="A28" s="20"/>
      <c r="B28" s="35">
        <v>44061</v>
      </c>
      <c r="C28" s="93" t="s">
        <v>233</v>
      </c>
      <c r="D28" s="37"/>
      <c r="E28" s="37"/>
      <c r="F28" s="36"/>
      <c r="G28" s="36"/>
      <c r="H28" s="38"/>
      <c r="I28" s="38"/>
      <c r="J28" s="36"/>
      <c r="K28" s="36"/>
      <c r="L28" s="39"/>
      <c r="M28" s="39"/>
      <c r="N28" s="36"/>
      <c r="O28" s="36"/>
      <c r="P28" s="40"/>
      <c r="Q28" s="40"/>
      <c r="R28" s="36"/>
      <c r="S28" s="36">
        <v>5</v>
      </c>
      <c r="T28" s="222"/>
      <c r="U28" s="222"/>
      <c r="V28" s="36"/>
      <c r="W28" s="36"/>
      <c r="X28" s="41"/>
      <c r="Y28" s="41"/>
      <c r="Z28" s="36"/>
      <c r="AA28" s="36"/>
      <c r="AB28" s="42"/>
      <c r="AC28" s="42"/>
      <c r="AD28" s="36"/>
      <c r="AE28" s="36"/>
      <c r="AF28" s="20">
        <f t="shared" si="0"/>
        <v>5</v>
      </c>
      <c r="AG28" s="20">
        <f t="shared" si="1"/>
        <v>0</v>
      </c>
      <c r="AH28" s="21"/>
    </row>
    <row r="29" spans="1:34" x14ac:dyDescent="0.25">
      <c r="A29" s="72"/>
      <c r="B29" s="35">
        <v>44063</v>
      </c>
      <c r="C29" s="93" t="s">
        <v>234</v>
      </c>
      <c r="D29" s="37"/>
      <c r="E29" s="37">
        <v>5</v>
      </c>
      <c r="F29" s="36"/>
      <c r="G29" s="36">
        <v>10</v>
      </c>
      <c r="H29" s="38"/>
      <c r="I29" s="38"/>
      <c r="J29" s="36"/>
      <c r="K29" s="36">
        <v>5</v>
      </c>
      <c r="L29" s="39"/>
      <c r="M29" s="39"/>
      <c r="N29" s="36"/>
      <c r="O29" s="36"/>
      <c r="P29" s="40"/>
      <c r="Q29" s="40"/>
      <c r="R29" s="36"/>
      <c r="S29" s="36"/>
      <c r="T29" s="222"/>
      <c r="U29" s="222"/>
      <c r="V29" s="36"/>
      <c r="W29" s="36"/>
      <c r="X29" s="41"/>
      <c r="Y29" s="41"/>
      <c r="Z29" s="36"/>
      <c r="AA29" s="36">
        <v>5</v>
      </c>
      <c r="AB29" s="42"/>
      <c r="AC29" s="42"/>
      <c r="AD29" s="36"/>
      <c r="AE29" s="36"/>
      <c r="AF29" s="20">
        <f t="shared" si="0"/>
        <v>25</v>
      </c>
      <c r="AG29" s="20">
        <f t="shared" si="1"/>
        <v>0</v>
      </c>
      <c r="AH29" s="21"/>
    </row>
    <row r="30" spans="1:34" x14ac:dyDescent="0.25">
      <c r="A30" s="20"/>
      <c r="B30" s="35">
        <v>44061</v>
      </c>
      <c r="C30" s="254" t="s">
        <v>235</v>
      </c>
      <c r="D30" s="37"/>
      <c r="E30" s="37"/>
      <c r="F30" s="36"/>
      <c r="G30" s="36"/>
      <c r="H30" s="38"/>
      <c r="I30" s="38"/>
      <c r="J30" s="36"/>
      <c r="K30" s="36">
        <v>12</v>
      </c>
      <c r="L30" s="39"/>
      <c r="M30" s="39"/>
      <c r="N30" s="36"/>
      <c r="O30" s="36"/>
      <c r="P30" s="40"/>
      <c r="Q30" s="40"/>
      <c r="R30" s="36"/>
      <c r="S30" s="36"/>
      <c r="T30" s="222"/>
      <c r="U30" s="222"/>
      <c r="V30" s="36"/>
      <c r="W30" s="36"/>
      <c r="X30" s="41"/>
      <c r="Y30" s="41"/>
      <c r="Z30" s="36"/>
      <c r="AA30" s="36"/>
      <c r="AB30" s="42"/>
      <c r="AC30" s="42"/>
      <c r="AD30" s="36"/>
      <c r="AE30" s="36"/>
      <c r="AF30" s="20">
        <f t="shared" si="0"/>
        <v>12</v>
      </c>
      <c r="AG30" s="20">
        <f t="shared" si="1"/>
        <v>0</v>
      </c>
      <c r="AH30" s="21"/>
    </row>
    <row r="31" spans="1:34" x14ac:dyDescent="0.25">
      <c r="A31" s="20"/>
      <c r="B31" s="35">
        <v>44063</v>
      </c>
      <c r="C31" s="254" t="s">
        <v>235</v>
      </c>
      <c r="D31" s="37"/>
      <c r="E31" s="37"/>
      <c r="F31" s="36"/>
      <c r="G31" s="36"/>
      <c r="H31" s="38"/>
      <c r="I31" s="38"/>
      <c r="J31" s="36"/>
      <c r="K31" s="36"/>
      <c r="L31" s="39"/>
      <c r="M31" s="39"/>
      <c r="N31" s="36"/>
      <c r="O31" s="36">
        <v>12</v>
      </c>
      <c r="P31" s="40"/>
      <c r="Q31" s="40"/>
      <c r="R31" s="36"/>
      <c r="S31" s="36"/>
      <c r="T31" s="222"/>
      <c r="U31" s="222"/>
      <c r="V31" s="36"/>
      <c r="W31" s="36"/>
      <c r="X31" s="41"/>
      <c r="Y31" s="41"/>
      <c r="Z31" s="36"/>
      <c r="AA31" s="36"/>
      <c r="AB31" s="42"/>
      <c r="AC31" s="42"/>
      <c r="AD31" s="36"/>
      <c r="AE31" s="36"/>
      <c r="AF31" s="20">
        <f t="shared" si="0"/>
        <v>12</v>
      </c>
      <c r="AG31" s="20">
        <f t="shared" si="1"/>
        <v>0</v>
      </c>
      <c r="AH31" s="21"/>
    </row>
    <row r="32" spans="1:34" x14ac:dyDescent="0.25">
      <c r="A32" s="72"/>
      <c r="B32" s="35">
        <v>44068</v>
      </c>
      <c r="C32" s="93" t="s">
        <v>238</v>
      </c>
      <c r="D32" s="37"/>
      <c r="E32" s="37"/>
      <c r="F32" s="36"/>
      <c r="G32" s="36"/>
      <c r="H32" s="38"/>
      <c r="I32" s="38"/>
      <c r="J32" s="36"/>
      <c r="K32" s="36"/>
      <c r="L32" s="39"/>
      <c r="M32" s="39"/>
      <c r="N32" s="36"/>
      <c r="O32" s="36"/>
      <c r="P32" s="40">
        <v>24</v>
      </c>
      <c r="Q32" s="40"/>
      <c r="R32" s="36"/>
      <c r="S32" s="36"/>
      <c r="T32" s="222"/>
      <c r="U32" s="222"/>
      <c r="V32" s="36"/>
      <c r="W32" s="36"/>
      <c r="X32" s="41"/>
      <c r="Y32" s="41"/>
      <c r="Z32" s="36"/>
      <c r="AA32" s="36"/>
      <c r="AB32" s="42"/>
      <c r="AC32" s="42"/>
      <c r="AD32" s="36"/>
      <c r="AE32" s="36"/>
      <c r="AF32" s="20">
        <f t="shared" si="0"/>
        <v>0</v>
      </c>
      <c r="AG32" s="20">
        <f t="shared" si="1"/>
        <v>24</v>
      </c>
      <c r="AH32" s="21"/>
    </row>
    <row r="33" spans="1:34" x14ac:dyDescent="0.25">
      <c r="A33" s="20"/>
      <c r="B33" s="35">
        <v>44068</v>
      </c>
      <c r="C33" s="93" t="s">
        <v>239</v>
      </c>
      <c r="D33" s="37"/>
      <c r="E33" s="37">
        <v>12</v>
      </c>
      <c r="F33" s="36"/>
      <c r="G33" s="36"/>
      <c r="H33" s="38"/>
      <c r="I33" s="38"/>
      <c r="J33" s="36"/>
      <c r="K33" s="36"/>
      <c r="L33" s="39"/>
      <c r="M33" s="39"/>
      <c r="N33" s="36"/>
      <c r="O33" s="36"/>
      <c r="P33" s="40"/>
      <c r="Q33" s="40">
        <v>12</v>
      </c>
      <c r="R33" s="36"/>
      <c r="S33" s="36"/>
      <c r="T33" s="222"/>
      <c r="U33" s="222"/>
      <c r="V33" s="36"/>
      <c r="W33" s="36"/>
      <c r="X33" s="41"/>
      <c r="Y33" s="41"/>
      <c r="Z33" s="36"/>
      <c r="AA33" s="36">
        <v>10</v>
      </c>
      <c r="AB33" s="42"/>
      <c r="AC33" s="42">
        <v>9</v>
      </c>
      <c r="AD33" s="36"/>
      <c r="AE33" s="36"/>
      <c r="AF33" s="20">
        <f t="shared" si="0"/>
        <v>43</v>
      </c>
      <c r="AG33" s="20">
        <f t="shared" si="1"/>
        <v>0</v>
      </c>
      <c r="AH33" s="21"/>
    </row>
    <row r="34" spans="1:34" x14ac:dyDescent="0.25">
      <c r="A34" s="72"/>
      <c r="B34" s="35">
        <v>44069</v>
      </c>
      <c r="C34" s="93" t="s">
        <v>238</v>
      </c>
      <c r="D34" s="37"/>
      <c r="E34" s="37"/>
      <c r="F34" s="36">
        <v>12</v>
      </c>
      <c r="G34" s="36"/>
      <c r="H34" s="38"/>
      <c r="I34" s="38"/>
      <c r="J34" s="36">
        <v>12</v>
      </c>
      <c r="K34" s="36"/>
      <c r="L34" s="39"/>
      <c r="M34" s="39"/>
      <c r="N34" s="36"/>
      <c r="O34" s="36"/>
      <c r="P34" s="40"/>
      <c r="Q34" s="40"/>
      <c r="R34" s="36">
        <v>12</v>
      </c>
      <c r="S34" s="36"/>
      <c r="T34" s="222"/>
      <c r="U34" s="222"/>
      <c r="V34" s="36"/>
      <c r="W34" s="36"/>
      <c r="X34" s="41">
        <v>12</v>
      </c>
      <c r="Y34" s="41"/>
      <c r="Z34" s="36">
        <v>12</v>
      </c>
      <c r="AA34" s="36"/>
      <c r="AB34" s="42"/>
      <c r="AC34" s="42"/>
      <c r="AD34" s="36"/>
      <c r="AE34" s="36"/>
      <c r="AF34" s="20">
        <f t="shared" si="0"/>
        <v>0</v>
      </c>
      <c r="AG34" s="20">
        <f t="shared" si="1"/>
        <v>60</v>
      </c>
      <c r="AH34" s="21"/>
    </row>
    <row r="35" spans="1:34" x14ac:dyDescent="0.25">
      <c r="A35" s="20"/>
      <c r="B35" s="35">
        <v>44070</v>
      </c>
      <c r="C35" s="93" t="s">
        <v>240</v>
      </c>
      <c r="D35" s="37"/>
      <c r="E35" s="37"/>
      <c r="F35" s="36"/>
      <c r="G35" s="36"/>
      <c r="H35" s="38"/>
      <c r="I35" s="38"/>
      <c r="J35" s="36"/>
      <c r="K35" s="36"/>
      <c r="L35" s="39"/>
      <c r="M35" s="39"/>
      <c r="N35" s="36"/>
      <c r="O35" s="36"/>
      <c r="P35" s="40">
        <v>5</v>
      </c>
      <c r="Q35" s="40"/>
      <c r="R35" s="36"/>
      <c r="S35" s="36"/>
      <c r="T35" s="222"/>
      <c r="U35" s="222"/>
      <c r="V35" s="36"/>
      <c r="W35" s="36"/>
      <c r="X35" s="41"/>
      <c r="Y35" s="41"/>
      <c r="Z35" s="36"/>
      <c r="AA35" s="36"/>
      <c r="AB35" s="42">
        <v>7</v>
      </c>
      <c r="AC35" s="42"/>
      <c r="AD35" s="36"/>
      <c r="AE35" s="36"/>
      <c r="AF35" s="20">
        <f t="shared" si="0"/>
        <v>0</v>
      </c>
      <c r="AG35" s="20">
        <f t="shared" si="1"/>
        <v>12</v>
      </c>
      <c r="AH35" s="21"/>
    </row>
    <row r="36" spans="1:34" x14ac:dyDescent="0.25">
      <c r="A36" s="72"/>
      <c r="B36" s="35">
        <v>44070</v>
      </c>
      <c r="C36" s="93" t="s">
        <v>241</v>
      </c>
      <c r="D36" s="37"/>
      <c r="E36" s="37"/>
      <c r="F36" s="36"/>
      <c r="G36" s="36"/>
      <c r="H36" s="38"/>
      <c r="I36" s="38"/>
      <c r="J36" s="36"/>
      <c r="K36" s="36"/>
      <c r="L36" s="39"/>
      <c r="M36" s="39"/>
      <c r="N36" s="36"/>
      <c r="O36" s="36"/>
      <c r="P36" s="40"/>
      <c r="Q36" s="40"/>
      <c r="R36" s="36"/>
      <c r="S36" s="36">
        <v>6</v>
      </c>
      <c r="T36" s="222"/>
      <c r="U36" s="222"/>
      <c r="V36" s="36"/>
      <c r="W36" s="36"/>
      <c r="X36" s="41"/>
      <c r="Y36" s="41"/>
      <c r="Z36" s="36"/>
      <c r="AA36" s="36">
        <v>6</v>
      </c>
      <c r="AB36" s="42"/>
      <c r="AC36" s="42"/>
      <c r="AD36" s="36"/>
      <c r="AE36" s="36"/>
      <c r="AF36" s="20">
        <f t="shared" si="0"/>
        <v>12</v>
      </c>
      <c r="AG36" s="20">
        <f t="shared" si="1"/>
        <v>0</v>
      </c>
      <c r="AH36" s="21"/>
    </row>
    <row r="37" spans="1:34" x14ac:dyDescent="0.25">
      <c r="A37" s="20"/>
      <c r="B37" s="35">
        <v>44071</v>
      </c>
      <c r="C37" s="93" t="s">
        <v>242</v>
      </c>
      <c r="D37" s="37"/>
      <c r="E37" s="37">
        <v>1</v>
      </c>
      <c r="F37" s="36"/>
      <c r="G37" s="36"/>
      <c r="H37" s="38"/>
      <c r="I37" s="38"/>
      <c r="J37" s="36"/>
      <c r="K37" s="36"/>
      <c r="L37" s="39"/>
      <c r="M37" s="39"/>
      <c r="N37" s="36"/>
      <c r="O37" s="36"/>
      <c r="P37" s="40"/>
      <c r="Q37" s="40"/>
      <c r="R37" s="36"/>
      <c r="S37" s="36"/>
      <c r="T37" s="222"/>
      <c r="U37" s="222"/>
      <c r="V37" s="36"/>
      <c r="W37" s="36"/>
      <c r="X37" s="41"/>
      <c r="Y37" s="41"/>
      <c r="Z37" s="36"/>
      <c r="AA37" s="36"/>
      <c r="AB37" s="42"/>
      <c r="AC37" s="42"/>
      <c r="AD37" s="36"/>
      <c r="AE37" s="36"/>
      <c r="AF37" s="20">
        <f t="shared" si="0"/>
        <v>1</v>
      </c>
      <c r="AG37" s="20">
        <f t="shared" si="1"/>
        <v>0</v>
      </c>
      <c r="AH37" s="21"/>
    </row>
    <row r="38" spans="1:34" x14ac:dyDescent="0.25">
      <c r="A38" s="20"/>
      <c r="B38" s="35"/>
      <c r="C38" s="93"/>
      <c r="D38" s="37"/>
      <c r="E38" s="37"/>
      <c r="F38" s="36"/>
      <c r="G38" s="36"/>
      <c r="H38" s="38"/>
      <c r="I38" s="38"/>
      <c r="J38" s="36"/>
      <c r="K38" s="36"/>
      <c r="L38" s="39"/>
      <c r="M38" s="39"/>
      <c r="N38" s="36"/>
      <c r="O38" s="36"/>
      <c r="P38" s="40"/>
      <c r="Q38" s="40"/>
      <c r="R38" s="36"/>
      <c r="S38" s="36"/>
      <c r="T38" s="222"/>
      <c r="U38" s="222"/>
      <c r="V38" s="36"/>
      <c r="W38" s="36"/>
      <c r="X38" s="41"/>
      <c r="Y38" s="41"/>
      <c r="Z38" s="36"/>
      <c r="AA38" s="36"/>
      <c r="AB38" s="42"/>
      <c r="AC38" s="42"/>
      <c r="AD38" s="36"/>
      <c r="AE38" s="36"/>
      <c r="AF38" s="20"/>
      <c r="AG38" s="20"/>
      <c r="AH38" s="21"/>
    </row>
    <row r="39" spans="1:34" x14ac:dyDescent="0.25">
      <c r="A39" s="72"/>
      <c r="B39" s="35"/>
      <c r="C39" s="93"/>
      <c r="D39" s="37"/>
      <c r="E39" s="37"/>
      <c r="F39" s="36"/>
      <c r="G39" s="36"/>
      <c r="H39" s="38"/>
      <c r="I39" s="38"/>
      <c r="J39" s="36"/>
      <c r="K39" s="36"/>
      <c r="L39" s="39"/>
      <c r="M39" s="39"/>
      <c r="N39" s="36"/>
      <c r="O39" s="36"/>
      <c r="P39" s="40"/>
      <c r="Q39" s="40"/>
      <c r="R39" s="36"/>
      <c r="S39" s="36"/>
      <c r="T39" s="222"/>
      <c r="U39" s="222"/>
      <c r="V39" s="36"/>
      <c r="W39" s="36"/>
      <c r="X39" s="41"/>
      <c r="Y39" s="41"/>
      <c r="Z39" s="36"/>
      <c r="AA39" s="36"/>
      <c r="AB39" s="42"/>
      <c r="AC39" s="42"/>
      <c r="AD39" s="36"/>
      <c r="AE39" s="36"/>
      <c r="AF39" s="20">
        <f t="shared" ref="AF39:AF45" si="2">E39+G39+I39+K39+M39+O39+Q39+S39+U39+W39+Y39+AA39+AC39+AE39</f>
        <v>0</v>
      </c>
      <c r="AG39" s="20">
        <f t="shared" ref="AG39:AG45" si="3">D39+F39+H39+J39+L39+N39+P39+R39+T39+V39+X39+Z39+AB39+AD39</f>
        <v>0</v>
      </c>
      <c r="AH39" s="21"/>
    </row>
    <row r="40" spans="1:34" x14ac:dyDescent="0.25">
      <c r="A40" s="20"/>
      <c r="B40" s="35"/>
      <c r="C40" s="93"/>
      <c r="D40" s="37"/>
      <c r="E40" s="37"/>
      <c r="F40" s="36"/>
      <c r="G40" s="36"/>
      <c r="H40" s="38"/>
      <c r="I40" s="38"/>
      <c r="J40" s="36"/>
      <c r="K40" s="36"/>
      <c r="L40" s="39"/>
      <c r="M40" s="39"/>
      <c r="N40" s="36"/>
      <c r="O40" s="36"/>
      <c r="P40" s="40"/>
      <c r="Q40" s="40"/>
      <c r="R40" s="36"/>
      <c r="S40" s="36"/>
      <c r="T40" s="222"/>
      <c r="U40" s="222"/>
      <c r="V40" s="36"/>
      <c r="W40" s="36"/>
      <c r="X40" s="41"/>
      <c r="Y40" s="41"/>
      <c r="Z40" s="36"/>
      <c r="AA40" s="36"/>
      <c r="AB40" s="42"/>
      <c r="AC40" s="42"/>
      <c r="AD40" s="36"/>
      <c r="AE40" s="36"/>
      <c r="AF40" s="20">
        <f t="shared" si="2"/>
        <v>0</v>
      </c>
      <c r="AG40" s="20">
        <f t="shared" si="3"/>
        <v>0</v>
      </c>
      <c r="AH40" s="21"/>
    </row>
    <row r="41" spans="1:34" x14ac:dyDescent="0.25">
      <c r="A41" s="72"/>
      <c r="B41" s="35"/>
      <c r="C41" s="93"/>
      <c r="D41" s="37"/>
      <c r="E41" s="37"/>
      <c r="F41" s="36"/>
      <c r="G41" s="36"/>
      <c r="H41" s="38"/>
      <c r="I41" s="38"/>
      <c r="J41" s="36"/>
      <c r="K41" s="36"/>
      <c r="L41" s="39"/>
      <c r="M41" s="39"/>
      <c r="N41" s="36"/>
      <c r="O41" s="36"/>
      <c r="P41" s="40"/>
      <c r="Q41" s="40"/>
      <c r="R41" s="36"/>
      <c r="S41" s="36"/>
      <c r="T41" s="222"/>
      <c r="U41" s="222"/>
      <c r="V41" s="36"/>
      <c r="W41" s="36"/>
      <c r="X41" s="41"/>
      <c r="Y41" s="41"/>
      <c r="Z41" s="36"/>
      <c r="AA41" s="36"/>
      <c r="AB41" s="42"/>
      <c r="AC41" s="42"/>
      <c r="AD41" s="36"/>
      <c r="AE41" s="36"/>
      <c r="AF41" s="20">
        <f t="shared" si="2"/>
        <v>0</v>
      </c>
      <c r="AG41" s="20">
        <f t="shared" si="3"/>
        <v>0</v>
      </c>
      <c r="AH41" s="21"/>
    </row>
    <row r="42" spans="1:34" x14ac:dyDescent="0.25">
      <c r="A42" s="20"/>
      <c r="B42" s="35"/>
      <c r="C42" s="93"/>
      <c r="D42" s="37"/>
      <c r="E42" s="37"/>
      <c r="F42" s="36"/>
      <c r="G42" s="36"/>
      <c r="H42" s="38"/>
      <c r="I42" s="38"/>
      <c r="J42" s="36"/>
      <c r="K42" s="36"/>
      <c r="L42" s="39"/>
      <c r="M42" s="39"/>
      <c r="N42" s="36"/>
      <c r="O42" s="36"/>
      <c r="P42" s="40"/>
      <c r="Q42" s="40"/>
      <c r="R42" s="36"/>
      <c r="S42" s="36"/>
      <c r="T42" s="222"/>
      <c r="U42" s="222"/>
      <c r="V42" s="36"/>
      <c r="W42" s="36"/>
      <c r="X42" s="41"/>
      <c r="Y42" s="41"/>
      <c r="Z42" s="36"/>
      <c r="AA42" s="36"/>
      <c r="AB42" s="42"/>
      <c r="AC42" s="42"/>
      <c r="AD42" s="36"/>
      <c r="AE42" s="36"/>
      <c r="AF42" s="20">
        <f t="shared" si="2"/>
        <v>0</v>
      </c>
      <c r="AG42" s="20">
        <f t="shared" si="3"/>
        <v>0</v>
      </c>
      <c r="AH42" s="21"/>
    </row>
    <row r="43" spans="1:34" x14ac:dyDescent="0.25">
      <c r="A43" s="72"/>
      <c r="B43" s="35"/>
      <c r="C43" s="93"/>
      <c r="D43" s="37"/>
      <c r="E43" s="37"/>
      <c r="F43" s="36"/>
      <c r="G43" s="36"/>
      <c r="H43" s="38"/>
      <c r="I43" s="38"/>
      <c r="J43" s="36"/>
      <c r="K43" s="36"/>
      <c r="L43" s="39"/>
      <c r="M43" s="39"/>
      <c r="N43" s="36"/>
      <c r="O43" s="36"/>
      <c r="P43" s="40"/>
      <c r="Q43" s="40"/>
      <c r="R43" s="36"/>
      <c r="S43" s="36"/>
      <c r="T43" s="222"/>
      <c r="U43" s="222"/>
      <c r="V43" s="36"/>
      <c r="W43" s="36"/>
      <c r="X43" s="41"/>
      <c r="Y43" s="41"/>
      <c r="Z43" s="36"/>
      <c r="AA43" s="36"/>
      <c r="AB43" s="42"/>
      <c r="AC43" s="42"/>
      <c r="AD43" s="36"/>
      <c r="AE43" s="36"/>
      <c r="AF43" s="20">
        <f t="shared" si="2"/>
        <v>0</v>
      </c>
      <c r="AG43" s="20">
        <f t="shared" si="3"/>
        <v>0</v>
      </c>
      <c r="AH43" s="21"/>
    </row>
    <row r="44" spans="1:34" x14ac:dyDescent="0.25">
      <c r="A44" s="20"/>
      <c r="B44" s="28"/>
      <c r="C44" s="92"/>
      <c r="D44" s="29"/>
      <c r="E44" s="29"/>
      <c r="F44" s="21"/>
      <c r="G44" s="21"/>
      <c r="H44" s="30"/>
      <c r="I44" s="30"/>
      <c r="J44" s="21"/>
      <c r="K44" s="21"/>
      <c r="L44" s="31"/>
      <c r="M44" s="31"/>
      <c r="N44" s="21"/>
      <c r="O44" s="21"/>
      <c r="P44" s="32"/>
      <c r="Q44" s="32"/>
      <c r="R44" s="21"/>
      <c r="S44" s="21"/>
      <c r="T44" s="221"/>
      <c r="U44" s="221"/>
      <c r="V44" s="21"/>
      <c r="W44" s="21"/>
      <c r="X44" s="33"/>
      <c r="Y44" s="33"/>
      <c r="Z44" s="21"/>
      <c r="AA44" s="21"/>
      <c r="AB44" s="34"/>
      <c r="AC44" s="34"/>
      <c r="AD44" s="21"/>
      <c r="AE44" s="21"/>
      <c r="AF44" s="20">
        <f t="shared" si="2"/>
        <v>0</v>
      </c>
      <c r="AG44" s="20">
        <f t="shared" si="3"/>
        <v>0</v>
      </c>
      <c r="AH44" s="21"/>
    </row>
    <row r="45" spans="1:34" x14ac:dyDescent="0.25">
      <c r="A45" s="72"/>
      <c r="B45" s="35"/>
      <c r="C45" s="93"/>
      <c r="D45" s="37"/>
      <c r="E45" s="37"/>
      <c r="F45" s="36"/>
      <c r="G45" s="36"/>
      <c r="H45" s="38"/>
      <c r="I45" s="38"/>
      <c r="J45" s="36"/>
      <c r="K45" s="36"/>
      <c r="L45" s="39"/>
      <c r="M45" s="39"/>
      <c r="N45" s="36"/>
      <c r="O45" s="36"/>
      <c r="P45" s="40"/>
      <c r="Q45" s="40"/>
      <c r="R45" s="36"/>
      <c r="S45" s="36"/>
      <c r="T45" s="222"/>
      <c r="U45" s="222"/>
      <c r="V45" s="36"/>
      <c r="W45" s="36"/>
      <c r="X45" s="41"/>
      <c r="Y45" s="41"/>
      <c r="Z45" s="36"/>
      <c r="AA45" s="36"/>
      <c r="AB45" s="42"/>
      <c r="AC45" s="42"/>
      <c r="AD45" s="36"/>
      <c r="AE45" s="36"/>
      <c r="AF45" s="20">
        <f t="shared" si="2"/>
        <v>0</v>
      </c>
      <c r="AG45" s="20">
        <f t="shared" si="3"/>
        <v>0</v>
      </c>
      <c r="AH45" s="36"/>
    </row>
    <row r="46" spans="1:34" x14ac:dyDescent="0.25">
      <c r="A46" s="20"/>
      <c r="B46" s="35"/>
      <c r="C46" s="93"/>
      <c r="D46" s="37"/>
      <c r="E46" s="37"/>
      <c r="F46" s="36"/>
      <c r="G46" s="36"/>
      <c r="H46" s="38"/>
      <c r="I46" s="38"/>
      <c r="J46" s="36"/>
      <c r="K46" s="36"/>
      <c r="L46" s="39"/>
      <c r="M46" s="39"/>
      <c r="N46" s="36"/>
      <c r="O46" s="36"/>
      <c r="P46" s="40"/>
      <c r="Q46" s="40"/>
      <c r="R46" s="36"/>
      <c r="S46" s="36"/>
      <c r="T46" s="222"/>
      <c r="U46" s="222"/>
      <c r="V46" s="36"/>
      <c r="W46" s="36"/>
      <c r="X46" s="41"/>
      <c r="Y46" s="41"/>
      <c r="Z46" s="36"/>
      <c r="AA46" s="36"/>
      <c r="AB46" s="42"/>
      <c r="AC46" s="42"/>
      <c r="AD46" s="36"/>
      <c r="AE46" s="36"/>
      <c r="AF46" s="20"/>
      <c r="AG46" s="20"/>
      <c r="AH46" s="36"/>
    </row>
    <row r="47" spans="1:34" x14ac:dyDescent="0.25">
      <c r="A47" s="72"/>
      <c r="B47" s="35"/>
      <c r="C47" s="93"/>
      <c r="D47" s="37"/>
      <c r="E47" s="37"/>
      <c r="F47" s="36"/>
      <c r="G47" s="36"/>
      <c r="H47" s="38"/>
      <c r="I47" s="38"/>
      <c r="J47" s="36"/>
      <c r="K47" s="36"/>
      <c r="L47" s="39"/>
      <c r="M47" s="39"/>
      <c r="N47" s="36"/>
      <c r="O47" s="36"/>
      <c r="P47" s="40"/>
      <c r="Q47" s="40"/>
      <c r="R47" s="36"/>
      <c r="S47" s="36"/>
      <c r="T47" s="222"/>
      <c r="U47" s="222"/>
      <c r="V47" s="36"/>
      <c r="W47" s="36"/>
      <c r="X47" s="41"/>
      <c r="Y47" s="41"/>
      <c r="Z47" s="36"/>
      <c r="AA47" s="36"/>
      <c r="AB47" s="42"/>
      <c r="AC47" s="42"/>
      <c r="AD47" s="36"/>
      <c r="AE47" s="36"/>
      <c r="AF47" s="20">
        <f>E47+G47+I47+K47+M47+O47+Q47+S47+U47+W47+Y47+AA47+AC47+AE47</f>
        <v>0</v>
      </c>
      <c r="AG47" s="20">
        <f>D47+F47+H47+J47+L47+N47+P47+R47+T47+V47+X47+Z47+AB47+AD47</f>
        <v>0</v>
      </c>
      <c r="AH47" s="36"/>
    </row>
    <row r="48" spans="1:34" hidden="1" x14ac:dyDescent="0.25">
      <c r="A48" s="72"/>
      <c r="B48" s="35"/>
      <c r="C48" s="93"/>
      <c r="D48" s="37"/>
      <c r="E48" s="37"/>
      <c r="F48" s="36"/>
      <c r="G48" s="36"/>
      <c r="H48" s="38"/>
      <c r="I48" s="38"/>
      <c r="J48" s="36"/>
      <c r="K48" s="36"/>
      <c r="L48" s="39"/>
      <c r="M48" s="39"/>
      <c r="N48" s="36"/>
      <c r="O48" s="36"/>
      <c r="P48" s="40"/>
      <c r="Q48" s="40"/>
      <c r="R48" s="36"/>
      <c r="S48" s="36"/>
      <c r="T48" s="222"/>
      <c r="U48" s="222"/>
      <c r="V48" s="36"/>
      <c r="W48" s="36"/>
      <c r="X48" s="41"/>
      <c r="Y48" s="41"/>
      <c r="Z48" s="36"/>
      <c r="AA48" s="36"/>
      <c r="AB48" s="42"/>
      <c r="AC48" s="42"/>
      <c r="AD48" s="36"/>
      <c r="AE48" s="36"/>
      <c r="AF48" s="20"/>
      <c r="AG48" s="20"/>
      <c r="AH48" s="36"/>
    </row>
    <row r="49" spans="1:34" hidden="1" x14ac:dyDescent="0.25">
      <c r="A49" s="72"/>
      <c r="B49" s="35"/>
      <c r="C49" s="93"/>
      <c r="D49" s="37"/>
      <c r="E49" s="37"/>
      <c r="F49" s="36"/>
      <c r="G49" s="36"/>
      <c r="H49" s="38"/>
      <c r="I49" s="38"/>
      <c r="J49" s="36"/>
      <c r="K49" s="36"/>
      <c r="L49" s="39"/>
      <c r="M49" s="39"/>
      <c r="N49" s="36"/>
      <c r="O49" s="36"/>
      <c r="P49" s="40"/>
      <c r="Q49" s="40"/>
      <c r="R49" s="36"/>
      <c r="S49" s="36"/>
      <c r="T49" s="222"/>
      <c r="U49" s="222"/>
      <c r="V49" s="36"/>
      <c r="W49" s="36"/>
      <c r="X49" s="41"/>
      <c r="Y49" s="41"/>
      <c r="Z49" s="36"/>
      <c r="AA49" s="36"/>
      <c r="AB49" s="42"/>
      <c r="AC49" s="42"/>
      <c r="AD49" s="36"/>
      <c r="AE49" s="36"/>
      <c r="AF49" s="20"/>
      <c r="AG49" s="20"/>
      <c r="AH49" s="36"/>
    </row>
    <row r="50" spans="1:34" hidden="1" x14ac:dyDescent="0.25">
      <c r="A50" s="72"/>
      <c r="B50" s="35"/>
      <c r="C50" s="93"/>
      <c r="D50" s="37"/>
      <c r="E50" s="37"/>
      <c r="F50" s="36"/>
      <c r="G50" s="36"/>
      <c r="H50" s="38"/>
      <c r="I50" s="38"/>
      <c r="J50" s="36"/>
      <c r="K50" s="36"/>
      <c r="L50" s="39"/>
      <c r="M50" s="39"/>
      <c r="N50" s="36"/>
      <c r="O50" s="36"/>
      <c r="P50" s="40"/>
      <c r="Q50" s="40"/>
      <c r="R50" s="36"/>
      <c r="S50" s="36"/>
      <c r="T50" s="222"/>
      <c r="U50" s="222"/>
      <c r="V50" s="36"/>
      <c r="W50" s="36"/>
      <c r="X50" s="41"/>
      <c r="Y50" s="41"/>
      <c r="Z50" s="36"/>
      <c r="AA50" s="36"/>
      <c r="AB50" s="42"/>
      <c r="AC50" s="42"/>
      <c r="AD50" s="36"/>
      <c r="AE50" s="36"/>
      <c r="AF50" s="20"/>
      <c r="AG50" s="20"/>
      <c r="AH50" s="36"/>
    </row>
    <row r="51" spans="1:34" hidden="1" x14ac:dyDescent="0.25">
      <c r="A51" s="72"/>
      <c r="B51" s="35"/>
      <c r="C51" s="93"/>
      <c r="D51" s="37"/>
      <c r="E51" s="37"/>
      <c r="F51" s="36"/>
      <c r="G51" s="36"/>
      <c r="H51" s="38"/>
      <c r="I51" s="38"/>
      <c r="J51" s="36"/>
      <c r="K51" s="36"/>
      <c r="L51" s="39"/>
      <c r="M51" s="39"/>
      <c r="N51" s="36"/>
      <c r="O51" s="36"/>
      <c r="P51" s="40"/>
      <c r="Q51" s="40"/>
      <c r="R51" s="36"/>
      <c r="S51" s="36"/>
      <c r="T51" s="222"/>
      <c r="U51" s="222"/>
      <c r="V51" s="36"/>
      <c r="W51" s="36"/>
      <c r="X51" s="41"/>
      <c r="Y51" s="41"/>
      <c r="Z51" s="36"/>
      <c r="AA51" s="36"/>
      <c r="AB51" s="42"/>
      <c r="AC51" s="42"/>
      <c r="AD51" s="36"/>
      <c r="AE51" s="36"/>
      <c r="AF51" s="20"/>
      <c r="AG51" s="20"/>
      <c r="AH51" s="36"/>
    </row>
    <row r="52" spans="1:34" hidden="1" x14ac:dyDescent="0.25">
      <c r="A52" s="72"/>
      <c r="B52" s="35"/>
      <c r="C52" s="93"/>
      <c r="D52" s="37"/>
      <c r="E52" s="37"/>
      <c r="F52" s="36"/>
      <c r="G52" s="36"/>
      <c r="H52" s="38"/>
      <c r="I52" s="38"/>
      <c r="J52" s="36"/>
      <c r="K52" s="36"/>
      <c r="L52" s="39"/>
      <c r="M52" s="39"/>
      <c r="N52" s="36"/>
      <c r="O52" s="36"/>
      <c r="P52" s="40"/>
      <c r="Q52" s="40"/>
      <c r="R52" s="36"/>
      <c r="S52" s="36"/>
      <c r="T52" s="222"/>
      <c r="U52" s="222"/>
      <c r="V52" s="36"/>
      <c r="W52" s="36"/>
      <c r="X52" s="41"/>
      <c r="Y52" s="41"/>
      <c r="Z52" s="36"/>
      <c r="AA52" s="36"/>
      <c r="AB52" s="42"/>
      <c r="AC52" s="42"/>
      <c r="AD52" s="36"/>
      <c r="AE52" s="36"/>
      <c r="AF52" s="20"/>
      <c r="AG52" s="20"/>
      <c r="AH52" s="36"/>
    </row>
    <row r="53" spans="1:34" hidden="1" x14ac:dyDescent="0.25">
      <c r="A53" s="72"/>
      <c r="B53" s="35"/>
      <c r="C53" s="93"/>
      <c r="D53" s="37"/>
      <c r="E53" s="37"/>
      <c r="F53" s="36"/>
      <c r="G53" s="36"/>
      <c r="H53" s="38"/>
      <c r="I53" s="38"/>
      <c r="J53" s="36"/>
      <c r="K53" s="36"/>
      <c r="L53" s="39"/>
      <c r="M53" s="39"/>
      <c r="N53" s="36"/>
      <c r="O53" s="36"/>
      <c r="P53" s="40"/>
      <c r="Q53" s="40"/>
      <c r="R53" s="36"/>
      <c r="S53" s="36"/>
      <c r="T53" s="222"/>
      <c r="U53" s="222"/>
      <c r="V53" s="36"/>
      <c r="W53" s="36"/>
      <c r="X53" s="41"/>
      <c r="Y53" s="41"/>
      <c r="Z53" s="36"/>
      <c r="AA53" s="36"/>
      <c r="AB53" s="42"/>
      <c r="AC53" s="42"/>
      <c r="AD53" s="36"/>
      <c r="AE53" s="36"/>
      <c r="AF53" s="20"/>
      <c r="AG53" s="20"/>
      <c r="AH53" s="36"/>
    </row>
    <row r="54" spans="1:34" hidden="1" x14ac:dyDescent="0.25">
      <c r="A54" s="72"/>
      <c r="B54" s="35"/>
      <c r="C54" s="93"/>
      <c r="D54" s="37"/>
      <c r="E54" s="37"/>
      <c r="F54" s="36"/>
      <c r="G54" s="36"/>
      <c r="H54" s="38"/>
      <c r="I54" s="38"/>
      <c r="J54" s="36"/>
      <c r="K54" s="36"/>
      <c r="L54" s="39"/>
      <c r="M54" s="39"/>
      <c r="N54" s="36"/>
      <c r="O54" s="36"/>
      <c r="P54" s="40"/>
      <c r="Q54" s="40"/>
      <c r="R54" s="36"/>
      <c r="S54" s="36"/>
      <c r="T54" s="222"/>
      <c r="U54" s="222"/>
      <c r="V54" s="36"/>
      <c r="W54" s="36"/>
      <c r="X54" s="41"/>
      <c r="Y54" s="41"/>
      <c r="Z54" s="36"/>
      <c r="AA54" s="36"/>
      <c r="AB54" s="42"/>
      <c r="AC54" s="42"/>
      <c r="AD54" s="36"/>
      <c r="AE54" s="36"/>
      <c r="AF54" s="20"/>
      <c r="AG54" s="20"/>
      <c r="AH54" s="36"/>
    </row>
    <row r="55" spans="1:34" hidden="1" x14ac:dyDescent="0.25">
      <c r="A55" s="72"/>
      <c r="B55" s="35"/>
      <c r="C55" s="93"/>
      <c r="D55" s="37"/>
      <c r="E55" s="37"/>
      <c r="F55" s="36"/>
      <c r="G55" s="36"/>
      <c r="H55" s="38"/>
      <c r="I55" s="38"/>
      <c r="J55" s="36"/>
      <c r="K55" s="36"/>
      <c r="L55" s="39"/>
      <c r="M55" s="39"/>
      <c r="N55" s="36"/>
      <c r="O55" s="36"/>
      <c r="P55" s="40"/>
      <c r="Q55" s="40"/>
      <c r="R55" s="36"/>
      <c r="S55" s="36"/>
      <c r="T55" s="222"/>
      <c r="U55" s="222"/>
      <c r="V55" s="36"/>
      <c r="W55" s="36"/>
      <c r="X55" s="41"/>
      <c r="Y55" s="41"/>
      <c r="Z55" s="36"/>
      <c r="AA55" s="36"/>
      <c r="AB55" s="42"/>
      <c r="AC55" s="42"/>
      <c r="AD55" s="36"/>
      <c r="AE55" s="36"/>
      <c r="AF55" s="20"/>
      <c r="AG55" s="20"/>
      <c r="AH55" s="36"/>
    </row>
    <row r="56" spans="1:34" hidden="1" x14ac:dyDescent="0.25">
      <c r="A56" s="72"/>
      <c r="B56" s="35"/>
      <c r="C56" s="93"/>
      <c r="D56" s="37"/>
      <c r="E56" s="37"/>
      <c r="F56" s="36"/>
      <c r="G56" s="36"/>
      <c r="H56" s="38"/>
      <c r="I56" s="38"/>
      <c r="J56" s="36"/>
      <c r="K56" s="36"/>
      <c r="L56" s="39"/>
      <c r="M56" s="39"/>
      <c r="N56" s="36"/>
      <c r="O56" s="36"/>
      <c r="P56" s="40"/>
      <c r="Q56" s="40"/>
      <c r="R56" s="36"/>
      <c r="S56" s="36"/>
      <c r="T56" s="222"/>
      <c r="U56" s="222"/>
      <c r="V56" s="36"/>
      <c r="W56" s="36"/>
      <c r="X56" s="41"/>
      <c r="Y56" s="41"/>
      <c r="Z56" s="36"/>
      <c r="AA56" s="36"/>
      <c r="AB56" s="42"/>
      <c r="AC56" s="42"/>
      <c r="AD56" s="36"/>
      <c r="AE56" s="36"/>
      <c r="AF56" s="20"/>
      <c r="AG56" s="20"/>
      <c r="AH56" s="36"/>
    </row>
    <row r="57" spans="1:34" hidden="1" x14ac:dyDescent="0.25">
      <c r="A57" s="72"/>
      <c r="B57" s="35"/>
      <c r="C57" s="93"/>
      <c r="D57" s="37"/>
      <c r="E57" s="37"/>
      <c r="F57" s="36"/>
      <c r="G57" s="36"/>
      <c r="H57" s="38"/>
      <c r="I57" s="38"/>
      <c r="J57" s="36"/>
      <c r="K57" s="36"/>
      <c r="L57" s="39"/>
      <c r="M57" s="39"/>
      <c r="N57" s="36"/>
      <c r="O57" s="36"/>
      <c r="P57" s="40"/>
      <c r="Q57" s="40"/>
      <c r="R57" s="36"/>
      <c r="S57" s="36"/>
      <c r="T57" s="222"/>
      <c r="U57" s="222"/>
      <c r="V57" s="36"/>
      <c r="W57" s="36"/>
      <c r="X57" s="41"/>
      <c r="Y57" s="41"/>
      <c r="Z57" s="36"/>
      <c r="AA57" s="36"/>
      <c r="AB57" s="42"/>
      <c r="AC57" s="42"/>
      <c r="AD57" s="36"/>
      <c r="AE57" s="36"/>
      <c r="AF57" s="20"/>
      <c r="AG57" s="20"/>
      <c r="AH57" s="36"/>
    </row>
    <row r="58" spans="1:34" hidden="1" x14ac:dyDescent="0.25">
      <c r="A58" s="72"/>
      <c r="B58" s="35"/>
      <c r="C58" s="93"/>
      <c r="D58" s="37"/>
      <c r="E58" s="37"/>
      <c r="F58" s="36"/>
      <c r="G58" s="36"/>
      <c r="H58" s="38"/>
      <c r="I58" s="38"/>
      <c r="J58" s="36"/>
      <c r="K58" s="36"/>
      <c r="L58" s="39"/>
      <c r="M58" s="39"/>
      <c r="N58" s="36"/>
      <c r="O58" s="36"/>
      <c r="P58" s="40"/>
      <c r="Q58" s="40"/>
      <c r="R58" s="36"/>
      <c r="S58" s="36"/>
      <c r="T58" s="222"/>
      <c r="U58" s="222"/>
      <c r="V58" s="36"/>
      <c r="W58" s="36"/>
      <c r="X58" s="41"/>
      <c r="Y58" s="41"/>
      <c r="Z58" s="36"/>
      <c r="AA58" s="36"/>
      <c r="AB58" s="42"/>
      <c r="AC58" s="42"/>
      <c r="AD58" s="36"/>
      <c r="AE58" s="36"/>
      <c r="AF58" s="20"/>
      <c r="AG58" s="20"/>
      <c r="AH58" s="36"/>
    </row>
    <row r="59" spans="1:34" x14ac:dyDescent="0.25">
      <c r="A59" s="72"/>
      <c r="B59" s="35"/>
      <c r="C59" s="93"/>
      <c r="D59" s="37"/>
      <c r="E59" s="37"/>
      <c r="F59" s="36"/>
      <c r="G59" s="36"/>
      <c r="H59" s="38"/>
      <c r="I59" s="38"/>
      <c r="J59" s="36"/>
      <c r="K59" s="36"/>
      <c r="L59" s="39"/>
      <c r="M59" s="39"/>
      <c r="N59" s="36"/>
      <c r="O59" s="36"/>
      <c r="P59" s="40"/>
      <c r="Q59" s="40"/>
      <c r="R59" s="36"/>
      <c r="S59" s="36"/>
      <c r="T59" s="222"/>
      <c r="U59" s="222"/>
      <c r="V59" s="36"/>
      <c r="W59" s="36"/>
      <c r="X59" s="41"/>
      <c r="Y59" s="41"/>
      <c r="Z59" s="36"/>
      <c r="AA59" s="36"/>
      <c r="AB59" s="42"/>
      <c r="AC59" s="42"/>
      <c r="AD59" s="36"/>
      <c r="AE59" s="36"/>
      <c r="AF59" s="20"/>
      <c r="AG59" s="20"/>
      <c r="AH59" s="36"/>
    </row>
    <row r="60" spans="1:34" x14ac:dyDescent="0.25">
      <c r="A60" s="20"/>
      <c r="B60" s="44"/>
      <c r="C60" s="94"/>
      <c r="D60" s="46"/>
      <c r="E60" s="46"/>
      <c r="F60" s="45"/>
      <c r="G60" s="45"/>
      <c r="H60" s="47"/>
      <c r="I60" s="47"/>
      <c r="J60" s="45"/>
      <c r="K60" s="45"/>
      <c r="L60" s="48"/>
      <c r="M60" s="48"/>
      <c r="N60" s="45"/>
      <c r="O60" s="45"/>
      <c r="P60" s="49"/>
      <c r="Q60" s="49"/>
      <c r="R60" s="45"/>
      <c r="S60" s="45"/>
      <c r="T60" s="225"/>
      <c r="U60" s="225"/>
      <c r="V60" s="45"/>
      <c r="W60" s="45"/>
      <c r="X60" s="50"/>
      <c r="Y60" s="50"/>
      <c r="Z60" s="45"/>
      <c r="AA60" s="45"/>
      <c r="AB60" s="51"/>
      <c r="AC60" s="51"/>
      <c r="AD60" s="45"/>
      <c r="AE60" s="45"/>
      <c r="AF60" s="20">
        <f>E60+G60+I60+K60+M60+O60+Q60+S60+U60+W60+Y60+AA60+AC60+AE60</f>
        <v>0</v>
      </c>
      <c r="AG60" s="20">
        <f>D60+F60+H60+J60+L60+N60+P60+R60+T60+V60+X60+Z60+AB60+AD60</f>
        <v>0</v>
      </c>
      <c r="AH60" s="45"/>
    </row>
    <row r="61" spans="1:34" s="56" customFormat="1" x14ac:dyDescent="0.25">
      <c r="A61" s="52"/>
      <c r="B61" s="53"/>
      <c r="C61" s="95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5"/>
      <c r="AH61" s="54"/>
    </row>
    <row r="62" spans="1:34" ht="14.45" customHeight="1" x14ac:dyDescent="0.25">
      <c r="A62" s="57"/>
      <c r="B62" s="325"/>
      <c r="C62" s="326"/>
      <c r="D62" s="327">
        <f>SUM(D9:D60)-SUM(E9:E60)</f>
        <v>9</v>
      </c>
      <c r="E62" s="327"/>
      <c r="F62" s="333">
        <f>SUM(F9:F60)-SUM(G9:G60)</f>
        <v>17</v>
      </c>
      <c r="G62" s="333"/>
      <c r="H62" s="327">
        <f>SUM(H9:H60)-SUM(I9:I60)</f>
        <v>0</v>
      </c>
      <c r="I62" s="327"/>
      <c r="J62" s="333">
        <f>SUM(J9:J60)-SUM(K9:K60)</f>
        <v>26</v>
      </c>
      <c r="K62" s="333"/>
      <c r="L62" s="327">
        <f>SUM(L9:L60)-SUM(M9:M60)</f>
        <v>0</v>
      </c>
      <c r="M62" s="327"/>
      <c r="N62" s="333">
        <f>SUM(N9:N60)-SUM(O9:O60)</f>
        <v>2</v>
      </c>
      <c r="O62" s="333"/>
      <c r="P62" s="327">
        <f>SUM(P9:P60)-SUM(Q9:Q60)</f>
        <v>17</v>
      </c>
      <c r="Q62" s="327"/>
      <c r="R62" s="333">
        <f>SUM(R9:R60)-SUM(S9:S60)</f>
        <v>7</v>
      </c>
      <c r="S62" s="333"/>
      <c r="T62" s="327">
        <f>SUM(T9:T60)-SUM(U9:U60)</f>
        <v>0</v>
      </c>
      <c r="U62" s="327"/>
      <c r="V62" s="333">
        <f>SUM(V9:V60)-SUM(W9:W60)</f>
        <v>8</v>
      </c>
      <c r="W62" s="333"/>
      <c r="X62" s="327">
        <f>SUM(X9:X60)-SUM(Y9:Y60)</f>
        <v>12</v>
      </c>
      <c r="Y62" s="327"/>
      <c r="Z62" s="333">
        <f>SUM(Z9:Z60)-SUM(AA9:AA60)</f>
        <v>8</v>
      </c>
      <c r="AA62" s="333"/>
      <c r="AB62" s="339">
        <f>SUM(AB9:AB60)-SUM(AC9:AC60)</f>
        <v>7</v>
      </c>
      <c r="AC62" s="340"/>
      <c r="AD62" s="341">
        <f>SUM(AD9:AD60)-SUM(AE9:AE60)</f>
        <v>0</v>
      </c>
      <c r="AE62" s="342"/>
      <c r="AF62" s="43">
        <f>SUM(AF9:AF60)</f>
        <v>222</v>
      </c>
      <c r="AG62" s="208">
        <f>D62+F62+H62+J62+L62+N62+P62+R62+T62+V62+X62+Z62+AB62+AD62</f>
        <v>113</v>
      </c>
      <c r="AH62" s="58"/>
    </row>
    <row r="63" spans="1:34" s="61" customFormat="1" x14ac:dyDescent="0.25">
      <c r="A63" s="321" t="s">
        <v>25</v>
      </c>
      <c r="B63" s="322"/>
      <c r="C63" s="322"/>
      <c r="D63" s="322"/>
      <c r="E63" s="322"/>
      <c r="F63" s="322"/>
      <c r="G63" s="322"/>
      <c r="H63" s="322"/>
      <c r="I63" s="322"/>
      <c r="J63" s="322"/>
      <c r="K63" s="322"/>
      <c r="L63" s="322"/>
      <c r="M63" s="322"/>
      <c r="N63" s="322"/>
      <c r="O63" s="322"/>
      <c r="P63" s="322"/>
      <c r="Q63" s="322"/>
      <c r="R63" s="322"/>
      <c r="S63" s="322"/>
      <c r="T63" s="322"/>
      <c r="U63" s="322"/>
      <c r="V63" s="322"/>
      <c r="W63" s="322"/>
      <c r="X63" s="322"/>
      <c r="Y63" s="322"/>
      <c r="Z63" s="322"/>
      <c r="AA63" s="322"/>
      <c r="AB63" s="322"/>
      <c r="AC63" s="322"/>
      <c r="AD63" s="322"/>
      <c r="AE63" s="323"/>
      <c r="AF63" s="59">
        <f>SUM(AF9:AF60)</f>
        <v>222</v>
      </c>
      <c r="AG63" s="59">
        <f>SUM(AG9:AG60)</f>
        <v>323</v>
      </c>
      <c r="AH63" s="60"/>
    </row>
    <row r="64" spans="1:34" x14ac:dyDescent="0.25">
      <c r="A64" s="321" t="s">
        <v>26</v>
      </c>
      <c r="B64" s="322"/>
      <c r="C64" s="322"/>
      <c r="D64" s="322"/>
      <c r="E64" s="322"/>
      <c r="F64" s="322"/>
      <c r="G64" s="322"/>
      <c r="H64" s="322"/>
      <c r="I64" s="322"/>
      <c r="J64" s="322"/>
      <c r="K64" s="322"/>
      <c r="L64" s="322"/>
      <c r="M64" s="322"/>
      <c r="N64" s="322"/>
      <c r="O64" s="322"/>
      <c r="P64" s="322"/>
      <c r="Q64" s="322"/>
      <c r="R64" s="322"/>
      <c r="S64" s="322"/>
      <c r="T64" s="322"/>
      <c r="U64" s="322"/>
      <c r="V64" s="322"/>
      <c r="W64" s="322"/>
      <c r="X64" s="322"/>
      <c r="Y64" s="322"/>
      <c r="Z64" s="322"/>
      <c r="AA64" s="322"/>
      <c r="AB64" s="322"/>
      <c r="AC64" s="322"/>
      <c r="AD64" s="322"/>
      <c r="AE64" s="323"/>
      <c r="AF64" s="315">
        <f>AG63-AF63</f>
        <v>101</v>
      </c>
      <c r="AG64" s="316"/>
      <c r="AH64" s="60"/>
    </row>
    <row r="65" spans="4:31" x14ac:dyDescent="0.25">
      <c r="D65" s="336"/>
      <c r="E65" s="336"/>
      <c r="F65" s="338"/>
      <c r="G65" s="338"/>
      <c r="H65" s="338"/>
      <c r="I65" s="338"/>
      <c r="J65" s="338"/>
      <c r="K65" s="338"/>
      <c r="L65" s="338"/>
      <c r="M65" s="338"/>
      <c r="N65" s="337"/>
      <c r="O65" s="337"/>
      <c r="P65" s="338"/>
      <c r="Q65" s="338"/>
      <c r="R65" s="336"/>
      <c r="S65" s="336"/>
      <c r="T65" s="336"/>
      <c r="U65" s="336"/>
      <c r="V65" s="336"/>
      <c r="W65" s="336"/>
      <c r="X65" s="336"/>
      <c r="Y65" s="336"/>
      <c r="Z65" s="336"/>
      <c r="AA65" s="336"/>
      <c r="AB65" s="336"/>
      <c r="AC65" s="336"/>
      <c r="AD65" s="336"/>
      <c r="AE65" s="336"/>
    </row>
  </sheetData>
  <mergeCells count="58">
    <mergeCell ref="N65:O65"/>
    <mergeCell ref="Z62:AA62"/>
    <mergeCell ref="AB65:AC65"/>
    <mergeCell ref="AD65:AE65"/>
    <mergeCell ref="P65:Q65"/>
    <mergeCell ref="R65:S65"/>
    <mergeCell ref="T65:U65"/>
    <mergeCell ref="V65:W65"/>
    <mergeCell ref="X65:Y65"/>
    <mergeCell ref="Z65:AA65"/>
    <mergeCell ref="D65:E65"/>
    <mergeCell ref="F65:G65"/>
    <mergeCell ref="H65:I65"/>
    <mergeCell ref="J65:K65"/>
    <mergeCell ref="L65:M65"/>
    <mergeCell ref="AF64:AG64"/>
    <mergeCell ref="N62:O62"/>
    <mergeCell ref="P62:Q62"/>
    <mergeCell ref="R62:S62"/>
    <mergeCell ref="T62:U62"/>
    <mergeCell ref="V62:W62"/>
    <mergeCell ref="X62:Y62"/>
    <mergeCell ref="AB62:AC62"/>
    <mergeCell ref="AD62:AE62"/>
    <mergeCell ref="A63:AE63"/>
    <mergeCell ref="A64:AE64"/>
    <mergeCell ref="AB7:AC7"/>
    <mergeCell ref="AD7:AE7"/>
    <mergeCell ref="AF7:AF8"/>
    <mergeCell ref="AG7:AG8"/>
    <mergeCell ref="B62:C62"/>
    <mergeCell ref="D62:E62"/>
    <mergeCell ref="F62:G62"/>
    <mergeCell ref="H62:I62"/>
    <mergeCell ref="J62:K62"/>
    <mergeCell ref="L62:M62"/>
    <mergeCell ref="P7:Q7"/>
    <mergeCell ref="R7:S7"/>
    <mergeCell ref="T7:U7"/>
    <mergeCell ref="V7:W7"/>
    <mergeCell ref="X7:Y7"/>
    <mergeCell ref="Z7:AA7"/>
    <mergeCell ref="N7:O7"/>
    <mergeCell ref="A1:F1"/>
    <mergeCell ref="A2:C2"/>
    <mergeCell ref="A3:AH3"/>
    <mergeCell ref="A4:AH4"/>
    <mergeCell ref="A5:AE5"/>
    <mergeCell ref="A6:A8"/>
    <mergeCell ref="B6:B8"/>
    <mergeCell ref="C6:C8"/>
    <mergeCell ref="D6:AG6"/>
    <mergeCell ref="AH6:AH8"/>
    <mergeCell ref="D7:E7"/>
    <mergeCell ref="F7:G7"/>
    <mergeCell ref="H7:I7"/>
    <mergeCell ref="J7:K7"/>
    <mergeCell ref="L7:M7"/>
  </mergeCells>
  <pageMargins left="0.28999999999999998" right="0.26" top="0.75" bottom="0.75" header="0.3" footer="0.3"/>
  <pageSetup orientation="landscape" horizontalDpi="4294967293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63"/>
  <sheetViews>
    <sheetView tabSelected="1" topLeftCell="A7" workbookViewId="0">
      <pane ySplit="2" topLeftCell="A60" activePane="bottomLeft" state="frozen"/>
      <selection activeCell="A7" sqref="A7"/>
      <selection pane="bottomLeft" activeCell="C16" sqref="C16"/>
    </sheetView>
  </sheetViews>
  <sheetFormatPr defaultColWidth="9.140625" defaultRowHeight="15" x14ac:dyDescent="0.25"/>
  <cols>
    <col min="1" max="1" width="3.5703125" style="6" customWidth="1"/>
    <col min="2" max="2" width="10.7109375" style="62" customWidth="1"/>
    <col min="3" max="3" width="21" style="96" customWidth="1"/>
    <col min="4" max="29" width="3.28515625" style="6" customWidth="1"/>
    <col min="30" max="31" width="3.28515625" style="6" hidden="1" customWidth="1"/>
    <col min="32" max="32" width="5.42578125" style="6" customWidth="1"/>
    <col min="33" max="33" width="4.42578125" style="6" bestFit="1" customWidth="1"/>
    <col min="34" max="34" width="9.7109375" style="6" customWidth="1"/>
    <col min="35" max="16384" width="9.140625" style="6"/>
  </cols>
  <sheetData>
    <row r="1" spans="1:34" x14ac:dyDescent="0.25">
      <c r="A1" s="329" t="s">
        <v>0</v>
      </c>
      <c r="B1" s="329"/>
      <c r="C1" s="329"/>
      <c r="D1" s="329"/>
      <c r="E1" s="329"/>
      <c r="F1" s="329"/>
      <c r="G1" s="289"/>
      <c r="H1" s="289"/>
      <c r="I1" s="289"/>
      <c r="J1" s="2"/>
      <c r="K1" s="2"/>
      <c r="L1" s="3"/>
      <c r="M1" s="3"/>
      <c r="N1" s="3"/>
      <c r="O1" s="4"/>
      <c r="P1" s="4"/>
      <c r="Q1" s="4"/>
      <c r="R1" s="4"/>
      <c r="S1" s="4"/>
      <c r="T1" s="5"/>
      <c r="U1" s="4"/>
      <c r="V1" s="4"/>
      <c r="W1" s="4"/>
      <c r="X1" s="289"/>
      <c r="Y1" s="3"/>
      <c r="Z1" s="4" t="s">
        <v>1</v>
      </c>
      <c r="AA1" s="3"/>
      <c r="AB1" s="5"/>
      <c r="AC1" s="4"/>
      <c r="AD1" s="4"/>
      <c r="AE1" s="3"/>
      <c r="AF1" s="3"/>
      <c r="AG1" s="3"/>
      <c r="AH1" s="3"/>
    </row>
    <row r="2" spans="1:34" x14ac:dyDescent="0.25">
      <c r="A2" s="305" t="s">
        <v>2</v>
      </c>
      <c r="B2" s="305"/>
      <c r="C2" s="305"/>
      <c r="D2" s="295"/>
      <c r="E2" s="295"/>
      <c r="F2" s="295"/>
      <c r="G2" s="295"/>
      <c r="H2" s="295"/>
      <c r="I2" s="295"/>
      <c r="J2" s="8"/>
      <c r="K2" s="8"/>
      <c r="L2" s="3"/>
      <c r="M2" s="3"/>
      <c r="N2" s="3"/>
      <c r="O2" s="9"/>
      <c r="P2" s="9"/>
      <c r="Q2" s="9"/>
      <c r="R2" s="9"/>
      <c r="S2" s="9"/>
      <c r="T2" s="10"/>
      <c r="U2" s="9"/>
      <c r="V2" s="9"/>
      <c r="W2" s="9"/>
      <c r="X2" s="295"/>
      <c r="Y2" s="3"/>
      <c r="Z2" s="9" t="s">
        <v>3</v>
      </c>
      <c r="AA2" s="3"/>
      <c r="AB2" s="10"/>
      <c r="AC2" s="9"/>
      <c r="AD2" s="9"/>
      <c r="AE2" s="3"/>
      <c r="AF2" s="3"/>
      <c r="AG2" s="3"/>
      <c r="AH2" s="3"/>
    </row>
    <row r="3" spans="1:34" x14ac:dyDescent="0.25">
      <c r="A3" s="306" t="s">
        <v>58</v>
      </c>
      <c r="B3" s="306"/>
      <c r="C3" s="306"/>
      <c r="D3" s="306"/>
      <c r="E3" s="306"/>
      <c r="F3" s="306"/>
      <c r="G3" s="306"/>
      <c r="H3" s="306"/>
      <c r="I3" s="306"/>
      <c r="J3" s="306"/>
      <c r="K3" s="306"/>
      <c r="L3" s="306"/>
      <c r="M3" s="306"/>
      <c r="N3" s="306"/>
      <c r="O3" s="306"/>
      <c r="P3" s="306"/>
      <c r="Q3" s="306"/>
      <c r="R3" s="306"/>
      <c r="S3" s="306"/>
      <c r="T3" s="306"/>
      <c r="U3" s="306"/>
      <c r="V3" s="306"/>
      <c r="W3" s="306"/>
      <c r="X3" s="306"/>
      <c r="Y3" s="306"/>
      <c r="Z3" s="306"/>
      <c r="AA3" s="306"/>
      <c r="AB3" s="306"/>
      <c r="AC3" s="306"/>
      <c r="AD3" s="306"/>
      <c r="AE3" s="306"/>
      <c r="AF3" s="306"/>
      <c r="AG3" s="306"/>
      <c r="AH3" s="306"/>
    </row>
    <row r="4" spans="1:34" x14ac:dyDescent="0.25">
      <c r="A4" s="306" t="s">
        <v>243</v>
      </c>
      <c r="B4" s="306"/>
      <c r="C4" s="306"/>
      <c r="D4" s="306"/>
      <c r="E4" s="306"/>
      <c r="F4" s="306"/>
      <c r="G4" s="306"/>
      <c r="H4" s="306"/>
      <c r="I4" s="306"/>
      <c r="J4" s="306"/>
      <c r="K4" s="306"/>
      <c r="L4" s="306"/>
      <c r="M4" s="306"/>
      <c r="N4" s="306"/>
      <c r="O4" s="306"/>
      <c r="P4" s="306"/>
      <c r="Q4" s="306"/>
      <c r="R4" s="306"/>
      <c r="S4" s="306"/>
      <c r="T4" s="306"/>
      <c r="U4" s="306"/>
      <c r="V4" s="306"/>
      <c r="W4" s="306"/>
      <c r="X4" s="306"/>
      <c r="Y4" s="306"/>
      <c r="Z4" s="306"/>
      <c r="AA4" s="306"/>
      <c r="AB4" s="306"/>
      <c r="AC4" s="306"/>
      <c r="AD4" s="306"/>
      <c r="AE4" s="306"/>
      <c r="AF4" s="306"/>
      <c r="AG4" s="306"/>
      <c r="AH4" s="306"/>
    </row>
    <row r="5" spans="1:34" x14ac:dyDescent="0.25">
      <c r="A5" s="306"/>
      <c r="B5" s="306"/>
      <c r="C5" s="306"/>
      <c r="D5" s="306"/>
      <c r="E5" s="306"/>
      <c r="F5" s="306"/>
      <c r="G5" s="306"/>
      <c r="H5" s="306"/>
      <c r="I5" s="306"/>
      <c r="J5" s="306"/>
      <c r="K5" s="306"/>
      <c r="L5" s="306"/>
      <c r="M5" s="306"/>
      <c r="N5" s="306"/>
      <c r="O5" s="306"/>
      <c r="P5" s="306"/>
      <c r="Q5" s="306"/>
      <c r="R5" s="306"/>
      <c r="S5" s="306"/>
      <c r="T5" s="306"/>
      <c r="U5" s="306"/>
      <c r="V5" s="306"/>
      <c r="W5" s="306"/>
      <c r="X5" s="306"/>
      <c r="Y5" s="306"/>
      <c r="Z5" s="306"/>
      <c r="AA5" s="306"/>
      <c r="AB5" s="306"/>
      <c r="AC5" s="306"/>
      <c r="AD5" s="306"/>
      <c r="AE5" s="306"/>
      <c r="AF5" s="296"/>
      <c r="AG5" s="296"/>
      <c r="AH5" s="296"/>
    </row>
    <row r="6" spans="1:34" x14ac:dyDescent="0.25">
      <c r="A6" s="307" t="s">
        <v>4</v>
      </c>
      <c r="B6" s="308" t="s">
        <v>5</v>
      </c>
      <c r="C6" s="309" t="s">
        <v>6</v>
      </c>
      <c r="D6" s="310" t="s">
        <v>7</v>
      </c>
      <c r="E6" s="311"/>
      <c r="F6" s="311"/>
      <c r="G6" s="311"/>
      <c r="H6" s="311"/>
      <c r="I6" s="311"/>
      <c r="J6" s="311"/>
      <c r="K6" s="311"/>
      <c r="L6" s="311"/>
      <c r="M6" s="311"/>
      <c r="N6" s="311"/>
      <c r="O6" s="311"/>
      <c r="P6" s="311"/>
      <c r="Q6" s="311"/>
      <c r="R6" s="311"/>
      <c r="S6" s="311"/>
      <c r="T6" s="311"/>
      <c r="U6" s="311"/>
      <c r="V6" s="311"/>
      <c r="W6" s="311"/>
      <c r="X6" s="311"/>
      <c r="Y6" s="311"/>
      <c r="Z6" s="311"/>
      <c r="AA6" s="311"/>
      <c r="AB6" s="311"/>
      <c r="AC6" s="311"/>
      <c r="AD6" s="311"/>
      <c r="AE6" s="311"/>
      <c r="AF6" s="311"/>
      <c r="AG6" s="312"/>
      <c r="AH6" s="307" t="s">
        <v>8</v>
      </c>
    </row>
    <row r="7" spans="1:34" x14ac:dyDescent="0.25">
      <c r="A7" s="307"/>
      <c r="B7" s="308"/>
      <c r="C7" s="309"/>
      <c r="D7" s="313" t="s">
        <v>9</v>
      </c>
      <c r="E7" s="313"/>
      <c r="F7" s="307" t="s">
        <v>10</v>
      </c>
      <c r="G7" s="307"/>
      <c r="H7" s="314" t="s">
        <v>11</v>
      </c>
      <c r="I7" s="314"/>
      <c r="J7" s="307" t="s">
        <v>12</v>
      </c>
      <c r="K7" s="307"/>
      <c r="L7" s="328" t="s">
        <v>13</v>
      </c>
      <c r="M7" s="328"/>
      <c r="N7" s="307" t="s">
        <v>14</v>
      </c>
      <c r="O7" s="307"/>
      <c r="P7" s="331" t="s">
        <v>15</v>
      </c>
      <c r="Q7" s="331"/>
      <c r="R7" s="307" t="s">
        <v>16</v>
      </c>
      <c r="S7" s="307"/>
      <c r="T7" s="334" t="s">
        <v>17</v>
      </c>
      <c r="U7" s="334"/>
      <c r="V7" s="307" t="s">
        <v>18</v>
      </c>
      <c r="W7" s="307"/>
      <c r="X7" s="302" t="s">
        <v>19</v>
      </c>
      <c r="Y7" s="302"/>
      <c r="Z7" s="307" t="s">
        <v>20</v>
      </c>
      <c r="AA7" s="307"/>
      <c r="AB7" s="330" t="s">
        <v>21</v>
      </c>
      <c r="AC7" s="330"/>
      <c r="AD7" s="310" t="s">
        <v>22</v>
      </c>
      <c r="AE7" s="312"/>
      <c r="AF7" s="300" t="s">
        <v>24</v>
      </c>
      <c r="AG7" s="300" t="s">
        <v>23</v>
      </c>
      <c r="AH7" s="307"/>
    </row>
    <row r="8" spans="1:34" x14ac:dyDescent="0.25">
      <c r="A8" s="307"/>
      <c r="B8" s="308"/>
      <c r="C8" s="309"/>
      <c r="D8" s="297" t="s">
        <v>23</v>
      </c>
      <c r="E8" s="297" t="s">
        <v>24</v>
      </c>
      <c r="F8" s="292" t="s">
        <v>23</v>
      </c>
      <c r="G8" s="292" t="s">
        <v>24</v>
      </c>
      <c r="H8" s="298" t="s">
        <v>23</v>
      </c>
      <c r="I8" s="298" t="s">
        <v>24</v>
      </c>
      <c r="J8" s="292" t="s">
        <v>23</v>
      </c>
      <c r="K8" s="292" t="s">
        <v>24</v>
      </c>
      <c r="L8" s="293" t="s">
        <v>23</v>
      </c>
      <c r="M8" s="293" t="s">
        <v>24</v>
      </c>
      <c r="N8" s="292" t="s">
        <v>23</v>
      </c>
      <c r="O8" s="292" t="s">
        <v>24</v>
      </c>
      <c r="P8" s="291" t="s">
        <v>23</v>
      </c>
      <c r="Q8" s="291" t="s">
        <v>24</v>
      </c>
      <c r="R8" s="292" t="s">
        <v>23</v>
      </c>
      <c r="S8" s="292" t="s">
        <v>24</v>
      </c>
      <c r="T8" s="299" t="s">
        <v>23</v>
      </c>
      <c r="U8" s="299" t="s">
        <v>24</v>
      </c>
      <c r="V8" s="292" t="s">
        <v>23</v>
      </c>
      <c r="W8" s="292" t="s">
        <v>24</v>
      </c>
      <c r="X8" s="294" t="s">
        <v>23</v>
      </c>
      <c r="Y8" s="294" t="s">
        <v>24</v>
      </c>
      <c r="Z8" s="292" t="s">
        <v>23</v>
      </c>
      <c r="AA8" s="292" t="s">
        <v>24</v>
      </c>
      <c r="AB8" s="290" t="s">
        <v>23</v>
      </c>
      <c r="AC8" s="290" t="s">
        <v>24</v>
      </c>
      <c r="AD8" s="292" t="s">
        <v>23</v>
      </c>
      <c r="AE8" s="292" t="s">
        <v>24</v>
      </c>
      <c r="AF8" s="301"/>
      <c r="AG8" s="301"/>
      <c r="AH8" s="307"/>
    </row>
    <row r="9" spans="1:34" s="85" customFormat="1" x14ac:dyDescent="0.25">
      <c r="A9" s="72">
        <v>1</v>
      </c>
      <c r="B9" s="164">
        <v>44075</v>
      </c>
      <c r="C9" s="165" t="s">
        <v>174</v>
      </c>
      <c r="D9" s="166">
        <f>'KHO T8'!D62:E62</f>
        <v>9</v>
      </c>
      <c r="E9" s="166"/>
      <c r="F9" s="72">
        <f>'KHO T8'!F62:G62</f>
        <v>17</v>
      </c>
      <c r="G9" s="72"/>
      <c r="H9" s="167">
        <f>'KHO T8'!H62:I62</f>
        <v>0</v>
      </c>
      <c r="I9" s="167"/>
      <c r="J9" s="72">
        <f>'KHO T8'!J62:K62</f>
        <v>26</v>
      </c>
      <c r="K9" s="72"/>
      <c r="L9" s="168">
        <v>0</v>
      </c>
      <c r="M9" s="168"/>
      <c r="N9" s="72">
        <f>'KHO T8'!N62:O62</f>
        <v>2</v>
      </c>
      <c r="O9" s="72"/>
      <c r="P9" s="169">
        <f>'KHO T8'!P62:Q62</f>
        <v>17</v>
      </c>
      <c r="Q9" s="169"/>
      <c r="R9" s="72">
        <f>'KHO T8'!R62:S62</f>
        <v>7</v>
      </c>
      <c r="S9" s="72"/>
      <c r="T9" s="224">
        <v>0</v>
      </c>
      <c r="U9" s="224"/>
      <c r="V9" s="72">
        <f>'KHO T8'!V62:W62</f>
        <v>8</v>
      </c>
      <c r="W9" s="72"/>
      <c r="X9" s="171">
        <f>'KHO T8'!X62:Y62</f>
        <v>12</v>
      </c>
      <c r="Y9" s="171"/>
      <c r="Z9" s="72">
        <f>'KHO T8'!Z62:AA62</f>
        <v>8</v>
      </c>
      <c r="AA9" s="72"/>
      <c r="AB9" s="172">
        <f>'KHO T8'!AB62:AC62</f>
        <v>7</v>
      </c>
      <c r="AC9" s="172"/>
      <c r="AD9" s="72"/>
      <c r="AE9" s="72"/>
      <c r="AF9" s="82">
        <f t="shared" ref="AF9:AF35" si="0">E9+G9+I9+K9+M9+O9+Q9+S9+U9+W9+Y9+AA9+AC9+AE9</f>
        <v>0</v>
      </c>
      <c r="AG9" s="82">
        <f t="shared" ref="AG9:AG35" si="1">D9+F9+H9+J9+L9+N9+P9+R9+T9+V9+X9+Z9+AB9+AD9</f>
        <v>113</v>
      </c>
      <c r="AH9" s="153"/>
    </row>
    <row r="10" spans="1:34" s="3" customFormat="1" x14ac:dyDescent="0.25">
      <c r="A10" s="209"/>
      <c r="B10" s="217">
        <v>44077</v>
      </c>
      <c r="C10" s="218" t="s">
        <v>244</v>
      </c>
      <c r="D10" s="22"/>
      <c r="E10" s="22"/>
      <c r="F10" s="219"/>
      <c r="G10" s="219"/>
      <c r="H10" s="23"/>
      <c r="I10" s="23"/>
      <c r="J10" s="219"/>
      <c r="K10" s="219"/>
      <c r="L10" s="24"/>
      <c r="M10" s="24"/>
      <c r="N10" s="219"/>
      <c r="O10" s="219"/>
      <c r="P10" s="25"/>
      <c r="Q10" s="25"/>
      <c r="R10" s="219"/>
      <c r="S10" s="219"/>
      <c r="T10" s="220"/>
      <c r="U10" s="220"/>
      <c r="V10" s="219"/>
      <c r="W10" s="219">
        <v>8</v>
      </c>
      <c r="X10" s="26"/>
      <c r="Y10" s="26"/>
      <c r="Z10" s="219"/>
      <c r="AA10" s="219"/>
      <c r="AB10" s="27"/>
      <c r="AC10" s="27"/>
      <c r="AD10" s="219"/>
      <c r="AE10" s="219"/>
      <c r="AF10" s="209">
        <f t="shared" si="0"/>
        <v>8</v>
      </c>
      <c r="AG10" s="209">
        <f t="shared" si="1"/>
        <v>0</v>
      </c>
      <c r="AH10" s="219"/>
    </row>
    <row r="11" spans="1:34" s="3" customFormat="1" x14ac:dyDescent="0.25">
      <c r="A11" s="209"/>
      <c r="B11" s="214">
        <v>44075</v>
      </c>
      <c r="C11" s="215" t="s">
        <v>245</v>
      </c>
      <c r="D11" s="29"/>
      <c r="E11" s="29"/>
      <c r="F11" s="213"/>
      <c r="G11" s="213"/>
      <c r="H11" s="30"/>
      <c r="I11" s="30"/>
      <c r="J11" s="213"/>
      <c r="K11" s="213"/>
      <c r="L11" s="31"/>
      <c r="M11" s="31"/>
      <c r="N11" s="213"/>
      <c r="O11" s="213"/>
      <c r="P11" s="32"/>
      <c r="Q11" s="32"/>
      <c r="R11" s="213"/>
      <c r="S11" s="213">
        <v>1</v>
      </c>
      <c r="T11" s="221"/>
      <c r="U11" s="221"/>
      <c r="V11" s="213"/>
      <c r="W11" s="213"/>
      <c r="X11" s="33"/>
      <c r="Y11" s="33"/>
      <c r="Z11" s="213"/>
      <c r="AA11" s="213"/>
      <c r="AB11" s="34"/>
      <c r="AC11" s="34"/>
      <c r="AD11" s="213"/>
      <c r="AE11" s="213"/>
      <c r="AF11" s="209">
        <f t="shared" si="0"/>
        <v>1</v>
      </c>
      <c r="AG11" s="209">
        <f t="shared" si="1"/>
        <v>0</v>
      </c>
      <c r="AH11" s="213"/>
    </row>
    <row r="12" spans="1:34" s="3" customFormat="1" x14ac:dyDescent="0.25">
      <c r="A12" s="209"/>
      <c r="B12" s="214"/>
      <c r="C12" s="215" t="s">
        <v>246</v>
      </c>
      <c r="D12" s="29"/>
      <c r="E12" s="29"/>
      <c r="F12" s="213"/>
      <c r="G12" s="213">
        <v>8</v>
      </c>
      <c r="H12" s="30"/>
      <c r="I12" s="30"/>
      <c r="J12" s="213"/>
      <c r="K12" s="213">
        <v>5</v>
      </c>
      <c r="L12" s="31"/>
      <c r="M12" s="31"/>
      <c r="N12" s="213"/>
      <c r="O12" s="213"/>
      <c r="P12" s="32"/>
      <c r="Q12" s="32">
        <v>4</v>
      </c>
      <c r="R12" s="213"/>
      <c r="S12" s="213">
        <v>5</v>
      </c>
      <c r="T12" s="221"/>
      <c r="U12" s="221"/>
      <c r="V12" s="213"/>
      <c r="W12" s="213"/>
      <c r="X12" s="33"/>
      <c r="Y12" s="33"/>
      <c r="Z12" s="213"/>
      <c r="AA12" s="213"/>
      <c r="AB12" s="34"/>
      <c r="AC12" s="34"/>
      <c r="AD12" s="213"/>
      <c r="AE12" s="213"/>
      <c r="AF12" s="209">
        <f t="shared" si="0"/>
        <v>22</v>
      </c>
      <c r="AG12" s="209">
        <f t="shared" si="1"/>
        <v>0</v>
      </c>
      <c r="AH12" s="213"/>
    </row>
    <row r="13" spans="1:34" s="3" customFormat="1" x14ac:dyDescent="0.25">
      <c r="A13" s="209"/>
      <c r="B13" s="214">
        <v>44085</v>
      </c>
      <c r="C13" s="215" t="s">
        <v>247</v>
      </c>
      <c r="D13" s="29"/>
      <c r="E13" s="29">
        <v>9</v>
      </c>
      <c r="F13" s="213"/>
      <c r="G13" s="213"/>
      <c r="H13" s="30"/>
      <c r="I13" s="30"/>
      <c r="J13" s="213"/>
      <c r="K13" s="213"/>
      <c r="L13" s="31"/>
      <c r="M13" s="31"/>
      <c r="N13" s="213"/>
      <c r="O13" s="213"/>
      <c r="P13" s="32"/>
      <c r="Q13" s="32"/>
      <c r="R13" s="213"/>
      <c r="S13" s="213"/>
      <c r="T13" s="221"/>
      <c r="U13" s="221"/>
      <c r="V13" s="213"/>
      <c r="W13" s="213"/>
      <c r="X13" s="33"/>
      <c r="Y13" s="33"/>
      <c r="Z13" s="213"/>
      <c r="AA13" s="213"/>
      <c r="AB13" s="34"/>
      <c r="AC13" s="34"/>
      <c r="AD13" s="213"/>
      <c r="AE13" s="213"/>
      <c r="AF13" s="209">
        <f t="shared" si="0"/>
        <v>9</v>
      </c>
      <c r="AG13" s="209">
        <f t="shared" si="1"/>
        <v>0</v>
      </c>
      <c r="AH13" s="213"/>
    </row>
    <row r="14" spans="1:34" s="3" customFormat="1" x14ac:dyDescent="0.25">
      <c r="A14" s="209"/>
      <c r="B14" s="214">
        <v>44089</v>
      </c>
      <c r="C14" s="215" t="s">
        <v>248</v>
      </c>
      <c r="D14" s="29"/>
      <c r="E14" s="29"/>
      <c r="F14" s="213"/>
      <c r="G14" s="213"/>
      <c r="H14" s="30"/>
      <c r="I14" s="30"/>
      <c r="J14" s="213"/>
      <c r="K14" s="213"/>
      <c r="L14" s="31"/>
      <c r="M14" s="31"/>
      <c r="N14" s="213"/>
      <c r="O14" s="213"/>
      <c r="P14" s="32"/>
      <c r="Q14" s="32"/>
      <c r="R14" s="213">
        <v>12</v>
      </c>
      <c r="S14" s="213"/>
      <c r="T14" s="221"/>
      <c r="U14" s="221"/>
      <c r="V14" s="213"/>
      <c r="W14" s="213"/>
      <c r="X14" s="33"/>
      <c r="Y14" s="33"/>
      <c r="Z14" s="213"/>
      <c r="AA14" s="213"/>
      <c r="AB14" s="34"/>
      <c r="AC14" s="34"/>
      <c r="AD14" s="213"/>
      <c r="AE14" s="213"/>
      <c r="AF14" s="209">
        <f t="shared" si="0"/>
        <v>0</v>
      </c>
      <c r="AG14" s="209">
        <f t="shared" si="1"/>
        <v>12</v>
      </c>
      <c r="AH14" s="213"/>
    </row>
    <row r="15" spans="1:34" s="3" customFormat="1" ht="14.25" customHeight="1" x14ac:dyDescent="0.25">
      <c r="A15" s="209"/>
      <c r="B15" s="214">
        <v>44089</v>
      </c>
      <c r="C15" s="215" t="s">
        <v>249</v>
      </c>
      <c r="D15" s="29"/>
      <c r="E15" s="29"/>
      <c r="F15" s="213"/>
      <c r="G15" s="213"/>
      <c r="H15" s="30"/>
      <c r="I15" s="30"/>
      <c r="J15" s="213"/>
      <c r="K15" s="213"/>
      <c r="L15" s="31"/>
      <c r="M15" s="31"/>
      <c r="N15" s="213"/>
      <c r="O15" s="213"/>
      <c r="P15" s="32"/>
      <c r="Q15" s="32"/>
      <c r="R15" s="213"/>
      <c r="S15" s="213">
        <v>6</v>
      </c>
      <c r="T15" s="221"/>
      <c r="U15" s="221"/>
      <c r="V15" s="213"/>
      <c r="W15" s="213"/>
      <c r="X15" s="33"/>
      <c r="Y15" s="33"/>
      <c r="Z15" s="213"/>
      <c r="AA15" s="213"/>
      <c r="AB15" s="34"/>
      <c r="AC15" s="34"/>
      <c r="AD15" s="213"/>
      <c r="AE15" s="213"/>
      <c r="AF15" s="209">
        <f t="shared" si="0"/>
        <v>6</v>
      </c>
      <c r="AG15" s="209">
        <f t="shared" si="1"/>
        <v>0</v>
      </c>
      <c r="AH15" s="213"/>
    </row>
    <row r="16" spans="1:34" s="3" customFormat="1" x14ac:dyDescent="0.25">
      <c r="A16" s="209"/>
      <c r="B16" s="210"/>
      <c r="C16" s="211"/>
      <c r="D16" s="37"/>
      <c r="E16" s="37"/>
      <c r="F16" s="212"/>
      <c r="G16" s="212"/>
      <c r="H16" s="38"/>
      <c r="I16" s="38"/>
      <c r="J16" s="212"/>
      <c r="K16" s="212"/>
      <c r="L16" s="39"/>
      <c r="M16" s="39"/>
      <c r="N16" s="212"/>
      <c r="O16" s="212"/>
      <c r="P16" s="40"/>
      <c r="Q16" s="40"/>
      <c r="R16" s="212"/>
      <c r="S16" s="212"/>
      <c r="T16" s="222"/>
      <c r="U16" s="222"/>
      <c r="V16" s="212"/>
      <c r="W16" s="212"/>
      <c r="X16" s="41"/>
      <c r="Y16" s="41"/>
      <c r="Z16" s="212"/>
      <c r="AA16" s="212"/>
      <c r="AB16" s="42"/>
      <c r="AC16" s="42"/>
      <c r="AD16" s="212"/>
      <c r="AE16" s="212"/>
      <c r="AF16" s="209">
        <f t="shared" si="0"/>
        <v>0</v>
      </c>
      <c r="AG16" s="209">
        <f t="shared" si="1"/>
        <v>0</v>
      </c>
      <c r="AH16" s="213"/>
    </row>
    <row r="17" spans="1:34" s="3" customFormat="1" x14ac:dyDescent="0.25">
      <c r="A17" s="209"/>
      <c r="B17" s="210"/>
      <c r="C17" s="211"/>
      <c r="D17" s="37"/>
      <c r="E17" s="37"/>
      <c r="F17" s="212"/>
      <c r="G17" s="212"/>
      <c r="H17" s="38"/>
      <c r="I17" s="38"/>
      <c r="J17" s="212"/>
      <c r="K17" s="212"/>
      <c r="L17" s="39"/>
      <c r="M17" s="39"/>
      <c r="N17" s="212"/>
      <c r="O17" s="212"/>
      <c r="P17" s="40"/>
      <c r="Q17" s="40"/>
      <c r="R17" s="212"/>
      <c r="S17" s="212"/>
      <c r="T17" s="222"/>
      <c r="U17" s="222"/>
      <c r="V17" s="212"/>
      <c r="W17" s="212"/>
      <c r="X17" s="41"/>
      <c r="Y17" s="41"/>
      <c r="Z17" s="212"/>
      <c r="AA17" s="212"/>
      <c r="AB17" s="42"/>
      <c r="AC17" s="42"/>
      <c r="AD17" s="212"/>
      <c r="AE17" s="212"/>
      <c r="AF17" s="209">
        <f t="shared" si="0"/>
        <v>0</v>
      </c>
      <c r="AG17" s="209">
        <f t="shared" si="1"/>
        <v>0</v>
      </c>
      <c r="AH17" s="213"/>
    </row>
    <row r="18" spans="1:34" s="3" customFormat="1" x14ac:dyDescent="0.25">
      <c r="A18" s="209"/>
      <c r="B18" s="210"/>
      <c r="C18" s="211"/>
      <c r="D18" s="37"/>
      <c r="E18" s="37"/>
      <c r="F18" s="212"/>
      <c r="G18" s="212"/>
      <c r="H18" s="38"/>
      <c r="I18" s="38"/>
      <c r="J18" s="212"/>
      <c r="K18" s="212"/>
      <c r="L18" s="39"/>
      <c r="M18" s="39"/>
      <c r="N18" s="212"/>
      <c r="O18" s="212"/>
      <c r="P18" s="40"/>
      <c r="Q18" s="40"/>
      <c r="R18" s="212"/>
      <c r="S18" s="212"/>
      <c r="T18" s="222"/>
      <c r="U18" s="222"/>
      <c r="V18" s="212"/>
      <c r="W18" s="212"/>
      <c r="X18" s="41"/>
      <c r="Y18" s="41"/>
      <c r="Z18" s="212"/>
      <c r="AA18" s="212"/>
      <c r="AB18" s="42"/>
      <c r="AC18" s="42"/>
      <c r="AD18" s="212"/>
      <c r="AE18" s="212"/>
      <c r="AF18" s="209">
        <f t="shared" si="0"/>
        <v>0</v>
      </c>
      <c r="AG18" s="209">
        <f t="shared" si="1"/>
        <v>0</v>
      </c>
      <c r="AH18" s="213"/>
    </row>
    <row r="19" spans="1:34" s="3" customFormat="1" ht="15" customHeight="1" x14ac:dyDescent="0.25">
      <c r="A19" s="209"/>
      <c r="B19" s="210"/>
      <c r="C19" s="211"/>
      <c r="D19" s="37"/>
      <c r="E19" s="37"/>
      <c r="F19" s="212"/>
      <c r="G19" s="212"/>
      <c r="H19" s="38"/>
      <c r="I19" s="38"/>
      <c r="J19" s="212"/>
      <c r="K19" s="212"/>
      <c r="L19" s="39"/>
      <c r="M19" s="39"/>
      <c r="N19" s="212"/>
      <c r="O19" s="212"/>
      <c r="P19" s="40"/>
      <c r="Q19" s="40"/>
      <c r="R19" s="212"/>
      <c r="S19" s="212"/>
      <c r="T19" s="222"/>
      <c r="U19" s="222"/>
      <c r="V19" s="212"/>
      <c r="W19" s="212"/>
      <c r="X19" s="41"/>
      <c r="Y19" s="41"/>
      <c r="Z19" s="212"/>
      <c r="AA19" s="212"/>
      <c r="AB19" s="42"/>
      <c r="AC19" s="42"/>
      <c r="AD19" s="212"/>
      <c r="AE19" s="212"/>
      <c r="AF19" s="209">
        <f t="shared" si="0"/>
        <v>0</v>
      </c>
      <c r="AG19" s="209">
        <f t="shared" si="1"/>
        <v>0</v>
      </c>
      <c r="AH19" s="213"/>
    </row>
    <row r="20" spans="1:34" s="3" customFormat="1" x14ac:dyDescent="0.25">
      <c r="A20" s="209"/>
      <c r="B20" s="210"/>
      <c r="C20" s="211"/>
      <c r="D20" s="37"/>
      <c r="E20" s="37"/>
      <c r="F20" s="212"/>
      <c r="G20" s="212"/>
      <c r="H20" s="38"/>
      <c r="I20" s="38"/>
      <c r="J20" s="212"/>
      <c r="K20" s="212"/>
      <c r="L20" s="39"/>
      <c r="M20" s="39"/>
      <c r="N20" s="212"/>
      <c r="O20" s="212"/>
      <c r="P20" s="40"/>
      <c r="Q20" s="40"/>
      <c r="R20" s="212"/>
      <c r="S20" s="212"/>
      <c r="T20" s="222"/>
      <c r="U20" s="222"/>
      <c r="V20" s="212"/>
      <c r="W20" s="212"/>
      <c r="X20" s="41"/>
      <c r="Y20" s="41"/>
      <c r="Z20" s="212"/>
      <c r="AA20" s="212"/>
      <c r="AB20" s="42"/>
      <c r="AC20" s="42"/>
      <c r="AD20" s="212"/>
      <c r="AE20" s="212"/>
      <c r="AF20" s="209">
        <f t="shared" si="0"/>
        <v>0</v>
      </c>
      <c r="AG20" s="209">
        <f t="shared" si="1"/>
        <v>0</v>
      </c>
      <c r="AH20" s="213"/>
    </row>
    <row r="21" spans="1:34" s="3" customFormat="1" x14ac:dyDescent="0.25">
      <c r="A21" s="209"/>
      <c r="B21" s="210"/>
      <c r="C21" s="211"/>
      <c r="D21" s="37"/>
      <c r="E21" s="37"/>
      <c r="F21" s="212"/>
      <c r="G21" s="212"/>
      <c r="H21" s="38"/>
      <c r="I21" s="38"/>
      <c r="J21" s="212"/>
      <c r="K21" s="212"/>
      <c r="L21" s="39"/>
      <c r="M21" s="39"/>
      <c r="N21" s="212"/>
      <c r="O21" s="212"/>
      <c r="P21" s="40"/>
      <c r="Q21" s="40"/>
      <c r="R21" s="212"/>
      <c r="S21" s="212"/>
      <c r="T21" s="222"/>
      <c r="U21" s="222"/>
      <c r="V21" s="212"/>
      <c r="W21" s="212"/>
      <c r="X21" s="41"/>
      <c r="Y21" s="41"/>
      <c r="Z21" s="212"/>
      <c r="AA21" s="212"/>
      <c r="AB21" s="42"/>
      <c r="AC21" s="42"/>
      <c r="AD21" s="212"/>
      <c r="AE21" s="212"/>
      <c r="AF21" s="209">
        <f t="shared" si="0"/>
        <v>0</v>
      </c>
      <c r="AG21" s="209">
        <f t="shared" si="1"/>
        <v>0</v>
      </c>
      <c r="AH21" s="213"/>
    </row>
    <row r="22" spans="1:34" s="3" customFormat="1" x14ac:dyDescent="0.25">
      <c r="A22" s="216"/>
      <c r="B22" s="210"/>
      <c r="C22" s="211"/>
      <c r="D22" s="37"/>
      <c r="E22" s="37"/>
      <c r="F22" s="212"/>
      <c r="G22" s="212"/>
      <c r="H22" s="38"/>
      <c r="I22" s="38"/>
      <c r="J22" s="212"/>
      <c r="K22" s="212"/>
      <c r="L22" s="39"/>
      <c r="M22" s="39"/>
      <c r="N22" s="212"/>
      <c r="O22" s="212"/>
      <c r="P22" s="40"/>
      <c r="Q22" s="40"/>
      <c r="R22" s="212"/>
      <c r="S22" s="212"/>
      <c r="T22" s="222"/>
      <c r="U22" s="222"/>
      <c r="V22" s="212"/>
      <c r="W22" s="212"/>
      <c r="X22" s="41"/>
      <c r="Y22" s="41"/>
      <c r="Z22" s="212"/>
      <c r="AA22" s="212"/>
      <c r="AB22" s="42"/>
      <c r="AC22" s="42"/>
      <c r="AD22" s="212"/>
      <c r="AE22" s="212"/>
      <c r="AF22" s="209">
        <f t="shared" si="0"/>
        <v>0</v>
      </c>
      <c r="AG22" s="209">
        <f t="shared" si="1"/>
        <v>0</v>
      </c>
      <c r="AH22" s="213"/>
    </row>
    <row r="23" spans="1:34" s="3" customFormat="1" x14ac:dyDescent="0.25">
      <c r="A23" s="216"/>
      <c r="B23" s="210"/>
      <c r="C23" s="211"/>
      <c r="D23" s="37"/>
      <c r="E23" s="37"/>
      <c r="F23" s="212"/>
      <c r="G23" s="212"/>
      <c r="H23" s="38"/>
      <c r="I23" s="38"/>
      <c r="J23" s="212"/>
      <c r="K23" s="212"/>
      <c r="L23" s="39"/>
      <c r="M23" s="39"/>
      <c r="N23" s="212"/>
      <c r="O23" s="212"/>
      <c r="P23" s="40"/>
      <c r="Q23" s="40"/>
      <c r="R23" s="212"/>
      <c r="S23" s="212"/>
      <c r="T23" s="222"/>
      <c r="U23" s="222"/>
      <c r="V23" s="212"/>
      <c r="W23" s="212"/>
      <c r="X23" s="41"/>
      <c r="Y23" s="41"/>
      <c r="Z23" s="212"/>
      <c r="AA23" s="212"/>
      <c r="AB23" s="42"/>
      <c r="AC23" s="42"/>
      <c r="AD23" s="212"/>
      <c r="AE23" s="212"/>
      <c r="AF23" s="209"/>
      <c r="AG23" s="209"/>
      <c r="AH23" s="213" t="s">
        <v>237</v>
      </c>
    </row>
    <row r="24" spans="1:34" s="3" customFormat="1" x14ac:dyDescent="0.25">
      <c r="A24" s="209"/>
      <c r="B24" s="210"/>
      <c r="C24" s="211"/>
      <c r="D24" s="37"/>
      <c r="E24" s="37"/>
      <c r="F24" s="212"/>
      <c r="G24" s="212"/>
      <c r="H24" s="38"/>
      <c r="I24" s="38"/>
      <c r="J24" s="212"/>
      <c r="K24" s="212"/>
      <c r="L24" s="39"/>
      <c r="M24" s="39"/>
      <c r="N24" s="212"/>
      <c r="O24" s="212"/>
      <c r="P24" s="40"/>
      <c r="Q24" s="40"/>
      <c r="R24" s="212"/>
      <c r="S24" s="212"/>
      <c r="T24" s="222"/>
      <c r="U24" s="222"/>
      <c r="V24" s="212"/>
      <c r="W24" s="212"/>
      <c r="X24" s="41"/>
      <c r="Y24" s="41"/>
      <c r="Z24" s="212"/>
      <c r="AA24" s="212"/>
      <c r="AB24" s="42"/>
      <c r="AC24" s="42"/>
      <c r="AD24" s="212"/>
      <c r="AE24" s="212"/>
      <c r="AF24" s="209">
        <f t="shared" si="0"/>
        <v>0</v>
      </c>
      <c r="AG24" s="209">
        <f t="shared" si="1"/>
        <v>0</v>
      </c>
      <c r="AH24" s="213"/>
    </row>
    <row r="25" spans="1:34" x14ac:dyDescent="0.25">
      <c r="A25" s="72"/>
      <c r="B25" s="35"/>
      <c r="C25" s="93"/>
      <c r="D25" s="37"/>
      <c r="E25" s="37"/>
      <c r="F25" s="36"/>
      <c r="G25" s="36"/>
      <c r="H25" s="38"/>
      <c r="I25" s="38"/>
      <c r="J25" s="36"/>
      <c r="K25" s="36"/>
      <c r="L25" s="39"/>
      <c r="M25" s="39"/>
      <c r="N25" s="36"/>
      <c r="O25" s="36"/>
      <c r="P25" s="40"/>
      <c r="Q25" s="40"/>
      <c r="R25" s="36"/>
      <c r="S25" s="36"/>
      <c r="T25" s="222"/>
      <c r="U25" s="222"/>
      <c r="V25" s="36"/>
      <c r="W25" s="36"/>
      <c r="X25" s="41"/>
      <c r="Y25" s="41"/>
      <c r="Z25" s="36"/>
      <c r="AA25" s="36"/>
      <c r="AB25" s="42"/>
      <c r="AC25" s="42"/>
      <c r="AD25" s="36"/>
      <c r="AE25" s="36"/>
      <c r="AF25" s="20">
        <f t="shared" si="0"/>
        <v>0</v>
      </c>
      <c r="AG25" s="20">
        <f t="shared" si="1"/>
        <v>0</v>
      </c>
      <c r="AH25" s="21"/>
    </row>
    <row r="26" spans="1:34" x14ac:dyDescent="0.25">
      <c r="A26" s="20"/>
      <c r="B26" s="35"/>
      <c r="C26" s="93"/>
      <c r="D26" s="37"/>
      <c r="E26" s="37"/>
      <c r="F26" s="36"/>
      <c r="G26" s="36"/>
      <c r="H26" s="38"/>
      <c r="I26" s="38"/>
      <c r="J26" s="36"/>
      <c r="K26" s="36"/>
      <c r="L26" s="39"/>
      <c r="M26" s="39"/>
      <c r="N26" s="36"/>
      <c r="O26" s="36"/>
      <c r="P26" s="40"/>
      <c r="Q26" s="40"/>
      <c r="R26" s="36"/>
      <c r="S26" s="36"/>
      <c r="T26" s="222"/>
      <c r="U26" s="222"/>
      <c r="V26" s="36"/>
      <c r="W26" s="36"/>
      <c r="X26" s="41"/>
      <c r="Y26" s="41"/>
      <c r="Z26" s="36"/>
      <c r="AA26" s="36"/>
      <c r="AB26" s="42"/>
      <c r="AC26" s="42"/>
      <c r="AD26" s="36"/>
      <c r="AE26" s="36"/>
      <c r="AF26" s="20">
        <f t="shared" si="0"/>
        <v>0</v>
      </c>
      <c r="AG26" s="20">
        <f t="shared" si="1"/>
        <v>0</v>
      </c>
      <c r="AH26" s="21"/>
    </row>
    <row r="27" spans="1:34" x14ac:dyDescent="0.25">
      <c r="A27" s="72"/>
      <c r="B27" s="35"/>
      <c r="C27" s="93"/>
      <c r="D27" s="37"/>
      <c r="E27" s="37"/>
      <c r="F27" s="36"/>
      <c r="G27" s="36"/>
      <c r="H27" s="38"/>
      <c r="I27" s="38"/>
      <c r="J27" s="36"/>
      <c r="K27" s="36"/>
      <c r="L27" s="39"/>
      <c r="M27" s="39"/>
      <c r="N27" s="36"/>
      <c r="O27" s="36"/>
      <c r="P27" s="40"/>
      <c r="Q27" s="40"/>
      <c r="R27" s="36"/>
      <c r="S27" s="36"/>
      <c r="T27" s="222"/>
      <c r="U27" s="222"/>
      <c r="V27" s="36"/>
      <c r="W27" s="36"/>
      <c r="X27" s="41"/>
      <c r="Y27" s="41"/>
      <c r="Z27" s="36"/>
      <c r="AA27" s="36"/>
      <c r="AB27" s="42"/>
      <c r="AC27" s="42"/>
      <c r="AD27" s="36"/>
      <c r="AE27" s="36"/>
      <c r="AF27" s="20">
        <f t="shared" si="0"/>
        <v>0</v>
      </c>
      <c r="AG27" s="20">
        <f t="shared" si="1"/>
        <v>0</v>
      </c>
      <c r="AH27" s="21"/>
    </row>
    <row r="28" spans="1:34" x14ac:dyDescent="0.25">
      <c r="A28" s="20"/>
      <c r="B28" s="35"/>
      <c r="C28" s="254"/>
      <c r="D28" s="37"/>
      <c r="E28" s="37"/>
      <c r="F28" s="36"/>
      <c r="G28" s="36"/>
      <c r="H28" s="38"/>
      <c r="I28" s="38"/>
      <c r="J28" s="36"/>
      <c r="K28" s="36"/>
      <c r="L28" s="39"/>
      <c r="M28" s="39"/>
      <c r="N28" s="36"/>
      <c r="O28" s="36"/>
      <c r="P28" s="40"/>
      <c r="Q28" s="40"/>
      <c r="R28" s="36"/>
      <c r="S28" s="36"/>
      <c r="T28" s="222"/>
      <c r="U28" s="222"/>
      <c r="V28" s="36"/>
      <c r="W28" s="36"/>
      <c r="X28" s="41"/>
      <c r="Y28" s="41"/>
      <c r="Z28" s="36"/>
      <c r="AA28" s="36"/>
      <c r="AB28" s="42"/>
      <c r="AC28" s="42"/>
      <c r="AD28" s="36"/>
      <c r="AE28" s="36"/>
      <c r="AF28" s="20">
        <f t="shared" si="0"/>
        <v>0</v>
      </c>
      <c r="AG28" s="20">
        <f t="shared" si="1"/>
        <v>0</v>
      </c>
      <c r="AH28" s="21"/>
    </row>
    <row r="29" spans="1:34" x14ac:dyDescent="0.25">
      <c r="A29" s="20"/>
      <c r="B29" s="35"/>
      <c r="C29" s="254"/>
      <c r="D29" s="37"/>
      <c r="E29" s="37"/>
      <c r="F29" s="36"/>
      <c r="G29" s="36"/>
      <c r="H29" s="38"/>
      <c r="I29" s="38"/>
      <c r="J29" s="36"/>
      <c r="K29" s="36"/>
      <c r="L29" s="39"/>
      <c r="M29" s="39"/>
      <c r="N29" s="36"/>
      <c r="O29" s="36"/>
      <c r="P29" s="40"/>
      <c r="Q29" s="40"/>
      <c r="R29" s="36"/>
      <c r="S29" s="36"/>
      <c r="T29" s="222"/>
      <c r="U29" s="222"/>
      <c r="V29" s="36"/>
      <c r="W29" s="36"/>
      <c r="X29" s="41"/>
      <c r="Y29" s="41"/>
      <c r="Z29" s="36"/>
      <c r="AA29" s="36"/>
      <c r="AB29" s="42"/>
      <c r="AC29" s="42"/>
      <c r="AD29" s="36"/>
      <c r="AE29" s="36"/>
      <c r="AF29" s="20">
        <f t="shared" si="0"/>
        <v>0</v>
      </c>
      <c r="AG29" s="20">
        <f t="shared" si="1"/>
        <v>0</v>
      </c>
      <c r="AH29" s="21"/>
    </row>
    <row r="30" spans="1:34" x14ac:dyDescent="0.25">
      <c r="A30" s="72"/>
      <c r="B30" s="35"/>
      <c r="C30" s="93"/>
      <c r="D30" s="37"/>
      <c r="E30" s="37"/>
      <c r="F30" s="36"/>
      <c r="G30" s="36"/>
      <c r="H30" s="38"/>
      <c r="I30" s="38"/>
      <c r="J30" s="36"/>
      <c r="K30" s="36"/>
      <c r="L30" s="39"/>
      <c r="M30" s="39"/>
      <c r="N30" s="36"/>
      <c r="O30" s="36"/>
      <c r="P30" s="40"/>
      <c r="Q30" s="40"/>
      <c r="R30" s="36"/>
      <c r="S30" s="36"/>
      <c r="T30" s="222"/>
      <c r="U30" s="222"/>
      <c r="V30" s="36"/>
      <c r="W30" s="36"/>
      <c r="X30" s="41"/>
      <c r="Y30" s="41"/>
      <c r="Z30" s="36"/>
      <c r="AA30" s="36"/>
      <c r="AB30" s="42"/>
      <c r="AC30" s="42"/>
      <c r="AD30" s="36"/>
      <c r="AE30" s="36"/>
      <c r="AF30" s="20">
        <f t="shared" si="0"/>
        <v>0</v>
      </c>
      <c r="AG30" s="20">
        <f t="shared" si="1"/>
        <v>0</v>
      </c>
      <c r="AH30" s="21"/>
    </row>
    <row r="31" spans="1:34" x14ac:dyDescent="0.25">
      <c r="A31" s="20"/>
      <c r="B31" s="35"/>
      <c r="C31" s="93"/>
      <c r="D31" s="37"/>
      <c r="E31" s="37"/>
      <c r="F31" s="36"/>
      <c r="G31" s="36"/>
      <c r="H31" s="38"/>
      <c r="I31" s="38"/>
      <c r="J31" s="36"/>
      <c r="K31" s="36"/>
      <c r="L31" s="39"/>
      <c r="M31" s="39"/>
      <c r="N31" s="36"/>
      <c r="O31" s="36"/>
      <c r="P31" s="40"/>
      <c r="Q31" s="40"/>
      <c r="R31" s="36"/>
      <c r="S31" s="36"/>
      <c r="T31" s="222"/>
      <c r="U31" s="222"/>
      <c r="V31" s="36"/>
      <c r="W31" s="36"/>
      <c r="X31" s="41"/>
      <c r="Y31" s="41"/>
      <c r="Z31" s="36"/>
      <c r="AA31" s="36"/>
      <c r="AB31" s="42"/>
      <c r="AC31" s="42"/>
      <c r="AD31" s="36"/>
      <c r="AE31" s="36"/>
      <c r="AF31" s="20">
        <f t="shared" si="0"/>
        <v>0</v>
      </c>
      <c r="AG31" s="20">
        <f t="shared" si="1"/>
        <v>0</v>
      </c>
      <c r="AH31" s="21"/>
    </row>
    <row r="32" spans="1:34" x14ac:dyDescent="0.25">
      <c r="A32" s="72"/>
      <c r="B32" s="35"/>
      <c r="C32" s="93"/>
      <c r="D32" s="37"/>
      <c r="E32" s="37"/>
      <c r="F32" s="36"/>
      <c r="G32" s="36"/>
      <c r="H32" s="38"/>
      <c r="I32" s="38"/>
      <c r="J32" s="36"/>
      <c r="K32" s="36"/>
      <c r="L32" s="39"/>
      <c r="M32" s="39"/>
      <c r="N32" s="36"/>
      <c r="O32" s="36"/>
      <c r="P32" s="40"/>
      <c r="Q32" s="40"/>
      <c r="R32" s="36"/>
      <c r="S32" s="36"/>
      <c r="T32" s="222"/>
      <c r="U32" s="222"/>
      <c r="V32" s="36"/>
      <c r="W32" s="36"/>
      <c r="X32" s="41"/>
      <c r="Y32" s="41"/>
      <c r="Z32" s="36"/>
      <c r="AA32" s="36"/>
      <c r="AB32" s="42"/>
      <c r="AC32" s="42"/>
      <c r="AD32" s="36"/>
      <c r="AE32" s="36"/>
      <c r="AF32" s="20">
        <f t="shared" si="0"/>
        <v>0</v>
      </c>
      <c r="AG32" s="20">
        <f t="shared" si="1"/>
        <v>0</v>
      </c>
      <c r="AH32" s="21"/>
    </row>
    <row r="33" spans="1:34" x14ac:dyDescent="0.25">
      <c r="A33" s="20"/>
      <c r="B33" s="35"/>
      <c r="C33" s="93"/>
      <c r="D33" s="37"/>
      <c r="E33" s="37"/>
      <c r="F33" s="36"/>
      <c r="G33" s="36"/>
      <c r="H33" s="38"/>
      <c r="I33" s="38"/>
      <c r="J33" s="36"/>
      <c r="K33" s="36"/>
      <c r="L33" s="39"/>
      <c r="M33" s="39"/>
      <c r="N33" s="36"/>
      <c r="O33" s="36"/>
      <c r="P33" s="40"/>
      <c r="Q33" s="40"/>
      <c r="R33" s="36"/>
      <c r="S33" s="36"/>
      <c r="T33" s="222"/>
      <c r="U33" s="222"/>
      <c r="V33" s="36"/>
      <c r="W33" s="36"/>
      <c r="X33" s="41"/>
      <c r="Y33" s="41"/>
      <c r="Z33" s="36"/>
      <c r="AA33" s="36"/>
      <c r="AB33" s="42"/>
      <c r="AC33" s="42"/>
      <c r="AD33" s="36"/>
      <c r="AE33" s="36"/>
      <c r="AF33" s="20">
        <f t="shared" si="0"/>
        <v>0</v>
      </c>
      <c r="AG33" s="20">
        <f t="shared" si="1"/>
        <v>0</v>
      </c>
      <c r="AH33" s="21"/>
    </row>
    <row r="34" spans="1:34" x14ac:dyDescent="0.25">
      <c r="A34" s="72"/>
      <c r="B34" s="35"/>
      <c r="C34" s="93"/>
      <c r="D34" s="37"/>
      <c r="E34" s="37"/>
      <c r="F34" s="36"/>
      <c r="G34" s="36"/>
      <c r="H34" s="38"/>
      <c r="I34" s="38"/>
      <c r="J34" s="36"/>
      <c r="K34" s="36"/>
      <c r="L34" s="39"/>
      <c r="M34" s="39"/>
      <c r="N34" s="36"/>
      <c r="O34" s="36"/>
      <c r="P34" s="40"/>
      <c r="Q34" s="40"/>
      <c r="R34" s="36"/>
      <c r="S34" s="36"/>
      <c r="T34" s="222"/>
      <c r="U34" s="222"/>
      <c r="V34" s="36"/>
      <c r="W34" s="36"/>
      <c r="X34" s="41"/>
      <c r="Y34" s="41"/>
      <c r="Z34" s="36"/>
      <c r="AA34" s="36"/>
      <c r="AB34" s="42"/>
      <c r="AC34" s="42"/>
      <c r="AD34" s="36"/>
      <c r="AE34" s="36"/>
      <c r="AF34" s="20">
        <f t="shared" si="0"/>
        <v>0</v>
      </c>
      <c r="AG34" s="20">
        <f t="shared" si="1"/>
        <v>0</v>
      </c>
      <c r="AH34" s="21"/>
    </row>
    <row r="35" spans="1:34" x14ac:dyDescent="0.25">
      <c r="A35" s="20"/>
      <c r="B35" s="35"/>
      <c r="C35" s="93"/>
      <c r="D35" s="37"/>
      <c r="E35" s="37"/>
      <c r="F35" s="36"/>
      <c r="G35" s="36"/>
      <c r="H35" s="38"/>
      <c r="I35" s="38"/>
      <c r="J35" s="36"/>
      <c r="K35" s="36"/>
      <c r="L35" s="39"/>
      <c r="M35" s="39"/>
      <c r="N35" s="36"/>
      <c r="O35" s="36"/>
      <c r="P35" s="40"/>
      <c r="Q35" s="40"/>
      <c r="R35" s="36"/>
      <c r="S35" s="36"/>
      <c r="T35" s="222"/>
      <c r="U35" s="222"/>
      <c r="V35" s="36"/>
      <c r="W35" s="36"/>
      <c r="X35" s="41"/>
      <c r="Y35" s="41"/>
      <c r="Z35" s="36"/>
      <c r="AA35" s="36"/>
      <c r="AB35" s="42"/>
      <c r="AC35" s="42"/>
      <c r="AD35" s="36"/>
      <c r="AE35" s="36"/>
      <c r="AF35" s="20">
        <f t="shared" si="0"/>
        <v>0</v>
      </c>
      <c r="AG35" s="20">
        <f t="shared" si="1"/>
        <v>0</v>
      </c>
      <c r="AH35" s="21"/>
    </row>
    <row r="36" spans="1:34" x14ac:dyDescent="0.25">
      <c r="A36" s="20"/>
      <c r="B36" s="35"/>
      <c r="C36" s="93"/>
      <c r="D36" s="37"/>
      <c r="E36" s="37"/>
      <c r="F36" s="36"/>
      <c r="G36" s="36"/>
      <c r="H36" s="38"/>
      <c r="I36" s="38"/>
      <c r="J36" s="36"/>
      <c r="K36" s="36"/>
      <c r="L36" s="39"/>
      <c r="M36" s="39"/>
      <c r="N36" s="36"/>
      <c r="O36" s="36"/>
      <c r="P36" s="40"/>
      <c r="Q36" s="40"/>
      <c r="R36" s="36"/>
      <c r="S36" s="36"/>
      <c r="T36" s="222"/>
      <c r="U36" s="222"/>
      <c r="V36" s="36"/>
      <c r="W36" s="36"/>
      <c r="X36" s="41"/>
      <c r="Y36" s="41"/>
      <c r="Z36" s="36"/>
      <c r="AA36" s="36"/>
      <c r="AB36" s="42"/>
      <c r="AC36" s="42"/>
      <c r="AD36" s="36"/>
      <c r="AE36" s="36"/>
      <c r="AF36" s="20"/>
      <c r="AG36" s="20"/>
      <c r="AH36" s="21"/>
    </row>
    <row r="37" spans="1:34" x14ac:dyDescent="0.25">
      <c r="A37" s="72"/>
      <c r="B37" s="35"/>
      <c r="C37" s="93"/>
      <c r="D37" s="37"/>
      <c r="E37" s="37"/>
      <c r="F37" s="36"/>
      <c r="G37" s="36"/>
      <c r="H37" s="38"/>
      <c r="I37" s="38"/>
      <c r="J37" s="36"/>
      <c r="K37" s="36"/>
      <c r="L37" s="39"/>
      <c r="M37" s="39"/>
      <c r="N37" s="36"/>
      <c r="O37" s="36"/>
      <c r="P37" s="40"/>
      <c r="Q37" s="40"/>
      <c r="R37" s="36"/>
      <c r="S37" s="36"/>
      <c r="T37" s="222"/>
      <c r="U37" s="222"/>
      <c r="V37" s="36"/>
      <c r="W37" s="36"/>
      <c r="X37" s="41"/>
      <c r="Y37" s="41"/>
      <c r="Z37" s="36"/>
      <c r="AA37" s="36"/>
      <c r="AB37" s="42"/>
      <c r="AC37" s="42"/>
      <c r="AD37" s="36"/>
      <c r="AE37" s="36"/>
      <c r="AF37" s="20">
        <f t="shared" ref="AF37:AF43" si="2">E37+G37+I37+K37+M37+O37+Q37+S37+U37+W37+Y37+AA37+AC37+AE37</f>
        <v>0</v>
      </c>
      <c r="AG37" s="20">
        <f t="shared" ref="AG37:AG43" si="3">D37+F37+H37+J37+L37+N37+P37+R37+T37+V37+X37+Z37+AB37+AD37</f>
        <v>0</v>
      </c>
      <c r="AH37" s="21"/>
    </row>
    <row r="38" spans="1:34" x14ac:dyDescent="0.25">
      <c r="A38" s="20"/>
      <c r="B38" s="35"/>
      <c r="C38" s="93"/>
      <c r="D38" s="37"/>
      <c r="E38" s="37"/>
      <c r="F38" s="36"/>
      <c r="G38" s="36"/>
      <c r="H38" s="38"/>
      <c r="I38" s="38"/>
      <c r="J38" s="36"/>
      <c r="K38" s="36"/>
      <c r="L38" s="39"/>
      <c r="M38" s="39"/>
      <c r="N38" s="36"/>
      <c r="O38" s="36"/>
      <c r="P38" s="40"/>
      <c r="Q38" s="40"/>
      <c r="R38" s="36"/>
      <c r="S38" s="36"/>
      <c r="T38" s="222"/>
      <c r="U38" s="222"/>
      <c r="V38" s="36"/>
      <c r="W38" s="36"/>
      <c r="X38" s="41"/>
      <c r="Y38" s="41"/>
      <c r="Z38" s="36"/>
      <c r="AA38" s="36"/>
      <c r="AB38" s="42"/>
      <c r="AC38" s="42"/>
      <c r="AD38" s="36"/>
      <c r="AE38" s="36"/>
      <c r="AF38" s="20">
        <f t="shared" si="2"/>
        <v>0</v>
      </c>
      <c r="AG38" s="20">
        <f t="shared" si="3"/>
        <v>0</v>
      </c>
      <c r="AH38" s="21"/>
    </row>
    <row r="39" spans="1:34" x14ac:dyDescent="0.25">
      <c r="A39" s="72"/>
      <c r="B39" s="35"/>
      <c r="C39" s="93"/>
      <c r="D39" s="37"/>
      <c r="E39" s="37"/>
      <c r="F39" s="36"/>
      <c r="G39" s="36"/>
      <c r="H39" s="38"/>
      <c r="I39" s="38"/>
      <c r="J39" s="36"/>
      <c r="K39" s="36"/>
      <c r="L39" s="39"/>
      <c r="M39" s="39"/>
      <c r="N39" s="36"/>
      <c r="O39" s="36"/>
      <c r="P39" s="40"/>
      <c r="Q39" s="40"/>
      <c r="R39" s="36"/>
      <c r="S39" s="36"/>
      <c r="T39" s="222"/>
      <c r="U39" s="222"/>
      <c r="V39" s="36"/>
      <c r="W39" s="36"/>
      <c r="X39" s="41"/>
      <c r="Y39" s="41"/>
      <c r="Z39" s="36"/>
      <c r="AA39" s="36"/>
      <c r="AB39" s="42"/>
      <c r="AC39" s="42"/>
      <c r="AD39" s="36"/>
      <c r="AE39" s="36"/>
      <c r="AF39" s="20">
        <f t="shared" si="2"/>
        <v>0</v>
      </c>
      <c r="AG39" s="20">
        <f t="shared" si="3"/>
        <v>0</v>
      </c>
      <c r="AH39" s="21"/>
    </row>
    <row r="40" spans="1:34" x14ac:dyDescent="0.25">
      <c r="A40" s="20"/>
      <c r="B40" s="35"/>
      <c r="C40" s="93"/>
      <c r="D40" s="37"/>
      <c r="E40" s="37"/>
      <c r="F40" s="36"/>
      <c r="G40" s="36"/>
      <c r="H40" s="38"/>
      <c r="I40" s="38"/>
      <c r="J40" s="36"/>
      <c r="K40" s="36"/>
      <c r="L40" s="39"/>
      <c r="M40" s="39"/>
      <c r="N40" s="36"/>
      <c r="O40" s="36"/>
      <c r="P40" s="40"/>
      <c r="Q40" s="40"/>
      <c r="R40" s="36"/>
      <c r="S40" s="36"/>
      <c r="T40" s="222"/>
      <c r="U40" s="222"/>
      <c r="V40" s="36"/>
      <c r="W40" s="36"/>
      <c r="X40" s="41"/>
      <c r="Y40" s="41"/>
      <c r="Z40" s="36"/>
      <c r="AA40" s="36"/>
      <c r="AB40" s="42"/>
      <c r="AC40" s="42"/>
      <c r="AD40" s="36"/>
      <c r="AE40" s="36"/>
      <c r="AF40" s="20">
        <f t="shared" si="2"/>
        <v>0</v>
      </c>
      <c r="AG40" s="20">
        <f t="shared" si="3"/>
        <v>0</v>
      </c>
      <c r="AH40" s="21"/>
    </row>
    <row r="41" spans="1:34" x14ac:dyDescent="0.25">
      <c r="A41" s="72"/>
      <c r="B41" s="35"/>
      <c r="C41" s="93"/>
      <c r="D41" s="37"/>
      <c r="E41" s="37"/>
      <c r="F41" s="36"/>
      <c r="G41" s="36"/>
      <c r="H41" s="38"/>
      <c r="I41" s="38"/>
      <c r="J41" s="36"/>
      <c r="K41" s="36"/>
      <c r="L41" s="39"/>
      <c r="M41" s="39"/>
      <c r="N41" s="36"/>
      <c r="O41" s="36"/>
      <c r="P41" s="40"/>
      <c r="Q41" s="40"/>
      <c r="R41" s="36"/>
      <c r="S41" s="36"/>
      <c r="T41" s="222"/>
      <c r="U41" s="222"/>
      <c r="V41" s="36"/>
      <c r="W41" s="36"/>
      <c r="X41" s="41"/>
      <c r="Y41" s="41"/>
      <c r="Z41" s="36"/>
      <c r="AA41" s="36"/>
      <c r="AB41" s="42"/>
      <c r="AC41" s="42"/>
      <c r="AD41" s="36"/>
      <c r="AE41" s="36"/>
      <c r="AF41" s="20">
        <f t="shared" si="2"/>
        <v>0</v>
      </c>
      <c r="AG41" s="20">
        <f t="shared" si="3"/>
        <v>0</v>
      </c>
      <c r="AH41" s="21"/>
    </row>
    <row r="42" spans="1:34" x14ac:dyDescent="0.25">
      <c r="A42" s="20"/>
      <c r="B42" s="28"/>
      <c r="C42" s="92"/>
      <c r="D42" s="29"/>
      <c r="E42" s="29"/>
      <c r="F42" s="21"/>
      <c r="G42" s="21"/>
      <c r="H42" s="30"/>
      <c r="I42" s="30"/>
      <c r="J42" s="21"/>
      <c r="K42" s="21"/>
      <c r="L42" s="31"/>
      <c r="M42" s="31"/>
      <c r="N42" s="21"/>
      <c r="O42" s="21"/>
      <c r="P42" s="32"/>
      <c r="Q42" s="32"/>
      <c r="R42" s="21"/>
      <c r="S42" s="21"/>
      <c r="T42" s="221"/>
      <c r="U42" s="221"/>
      <c r="V42" s="21"/>
      <c r="W42" s="21"/>
      <c r="X42" s="33"/>
      <c r="Y42" s="33"/>
      <c r="Z42" s="21"/>
      <c r="AA42" s="21"/>
      <c r="AB42" s="34"/>
      <c r="AC42" s="34"/>
      <c r="AD42" s="21"/>
      <c r="AE42" s="21"/>
      <c r="AF42" s="20">
        <f t="shared" si="2"/>
        <v>0</v>
      </c>
      <c r="AG42" s="20">
        <f t="shared" si="3"/>
        <v>0</v>
      </c>
      <c r="AH42" s="21"/>
    </row>
    <row r="43" spans="1:34" x14ac:dyDescent="0.25">
      <c r="A43" s="72"/>
      <c r="B43" s="35"/>
      <c r="C43" s="93"/>
      <c r="D43" s="37"/>
      <c r="E43" s="37"/>
      <c r="F43" s="36"/>
      <c r="G43" s="36"/>
      <c r="H43" s="38"/>
      <c r="I43" s="38"/>
      <c r="J43" s="36"/>
      <c r="K43" s="36"/>
      <c r="L43" s="39"/>
      <c r="M43" s="39"/>
      <c r="N43" s="36"/>
      <c r="O43" s="36"/>
      <c r="P43" s="40"/>
      <c r="Q43" s="40"/>
      <c r="R43" s="36"/>
      <c r="S43" s="36"/>
      <c r="T43" s="222"/>
      <c r="U43" s="222"/>
      <c r="V43" s="36"/>
      <c r="W43" s="36"/>
      <c r="X43" s="41"/>
      <c r="Y43" s="41"/>
      <c r="Z43" s="36"/>
      <c r="AA43" s="36"/>
      <c r="AB43" s="42"/>
      <c r="AC43" s="42"/>
      <c r="AD43" s="36"/>
      <c r="AE43" s="36"/>
      <c r="AF43" s="20">
        <f t="shared" si="2"/>
        <v>0</v>
      </c>
      <c r="AG43" s="20">
        <f t="shared" si="3"/>
        <v>0</v>
      </c>
      <c r="AH43" s="36"/>
    </row>
    <row r="44" spans="1:34" x14ac:dyDescent="0.25">
      <c r="A44" s="20"/>
      <c r="B44" s="35"/>
      <c r="C44" s="93"/>
      <c r="D44" s="37"/>
      <c r="E44" s="37"/>
      <c r="F44" s="36"/>
      <c r="G44" s="36"/>
      <c r="H44" s="38"/>
      <c r="I44" s="38"/>
      <c r="J44" s="36"/>
      <c r="K44" s="36"/>
      <c r="L44" s="39"/>
      <c r="M44" s="39"/>
      <c r="N44" s="36"/>
      <c r="O44" s="36"/>
      <c r="P44" s="40"/>
      <c r="Q44" s="40"/>
      <c r="R44" s="36"/>
      <c r="S44" s="36"/>
      <c r="T44" s="222"/>
      <c r="U44" s="222"/>
      <c r="V44" s="36"/>
      <c r="W44" s="36"/>
      <c r="X44" s="41"/>
      <c r="Y44" s="41"/>
      <c r="Z44" s="36"/>
      <c r="AA44" s="36"/>
      <c r="AB44" s="42"/>
      <c r="AC44" s="42"/>
      <c r="AD44" s="36"/>
      <c r="AE44" s="36"/>
      <c r="AF44" s="20"/>
      <c r="AG44" s="20"/>
      <c r="AH44" s="36"/>
    </row>
    <row r="45" spans="1:34" x14ac:dyDescent="0.25">
      <c r="A45" s="72"/>
      <c r="B45" s="35"/>
      <c r="C45" s="93"/>
      <c r="D45" s="37"/>
      <c r="E45" s="37"/>
      <c r="F45" s="36"/>
      <c r="G45" s="36"/>
      <c r="H45" s="38"/>
      <c r="I45" s="38"/>
      <c r="J45" s="36"/>
      <c r="K45" s="36"/>
      <c r="L45" s="39"/>
      <c r="M45" s="39"/>
      <c r="N45" s="36"/>
      <c r="O45" s="36"/>
      <c r="P45" s="40"/>
      <c r="Q45" s="40"/>
      <c r="R45" s="36"/>
      <c r="S45" s="36"/>
      <c r="T45" s="222"/>
      <c r="U45" s="222"/>
      <c r="V45" s="36"/>
      <c r="W45" s="36"/>
      <c r="X45" s="41"/>
      <c r="Y45" s="41"/>
      <c r="Z45" s="36"/>
      <c r="AA45" s="36"/>
      <c r="AB45" s="42"/>
      <c r="AC45" s="42"/>
      <c r="AD45" s="36"/>
      <c r="AE45" s="36"/>
      <c r="AF45" s="20">
        <f>E45+G45+I45+K45+M45+O45+Q45+S45+U45+W45+Y45+AA45+AC45+AE45</f>
        <v>0</v>
      </c>
      <c r="AG45" s="20">
        <f>D45+F45+H45+J45+L45+N45+P45+R45+T45+V45+X45+Z45+AB45+AD45</f>
        <v>0</v>
      </c>
      <c r="AH45" s="36"/>
    </row>
    <row r="46" spans="1:34" hidden="1" x14ac:dyDescent="0.25">
      <c r="A46" s="72"/>
      <c r="B46" s="35"/>
      <c r="C46" s="93"/>
      <c r="D46" s="37"/>
      <c r="E46" s="37"/>
      <c r="F46" s="36"/>
      <c r="G46" s="36"/>
      <c r="H46" s="38"/>
      <c r="I46" s="38"/>
      <c r="J46" s="36"/>
      <c r="K46" s="36"/>
      <c r="L46" s="39"/>
      <c r="M46" s="39"/>
      <c r="N46" s="36"/>
      <c r="O46" s="36"/>
      <c r="P46" s="40"/>
      <c r="Q46" s="40"/>
      <c r="R46" s="36"/>
      <c r="S46" s="36"/>
      <c r="T46" s="222"/>
      <c r="U46" s="222"/>
      <c r="V46" s="36"/>
      <c r="W46" s="36"/>
      <c r="X46" s="41"/>
      <c r="Y46" s="41"/>
      <c r="Z46" s="36"/>
      <c r="AA46" s="36"/>
      <c r="AB46" s="42"/>
      <c r="AC46" s="42"/>
      <c r="AD46" s="36"/>
      <c r="AE46" s="36"/>
      <c r="AF46" s="20"/>
      <c r="AG46" s="20"/>
      <c r="AH46" s="36"/>
    </row>
    <row r="47" spans="1:34" hidden="1" x14ac:dyDescent="0.25">
      <c r="A47" s="72"/>
      <c r="B47" s="35"/>
      <c r="C47" s="93"/>
      <c r="D47" s="37"/>
      <c r="E47" s="37"/>
      <c r="F47" s="36"/>
      <c r="G47" s="36"/>
      <c r="H47" s="38"/>
      <c r="I47" s="38"/>
      <c r="J47" s="36"/>
      <c r="K47" s="36"/>
      <c r="L47" s="39"/>
      <c r="M47" s="39"/>
      <c r="N47" s="36"/>
      <c r="O47" s="36"/>
      <c r="P47" s="40"/>
      <c r="Q47" s="40"/>
      <c r="R47" s="36"/>
      <c r="S47" s="36"/>
      <c r="T47" s="222"/>
      <c r="U47" s="222"/>
      <c r="V47" s="36"/>
      <c r="W47" s="36"/>
      <c r="X47" s="41"/>
      <c r="Y47" s="41"/>
      <c r="Z47" s="36"/>
      <c r="AA47" s="36"/>
      <c r="AB47" s="42"/>
      <c r="AC47" s="42"/>
      <c r="AD47" s="36"/>
      <c r="AE47" s="36"/>
      <c r="AF47" s="20"/>
      <c r="AG47" s="20"/>
      <c r="AH47" s="36"/>
    </row>
    <row r="48" spans="1:34" hidden="1" x14ac:dyDescent="0.25">
      <c r="A48" s="72"/>
      <c r="B48" s="35"/>
      <c r="C48" s="93"/>
      <c r="D48" s="37"/>
      <c r="E48" s="37"/>
      <c r="F48" s="36"/>
      <c r="G48" s="36"/>
      <c r="H48" s="38"/>
      <c r="I48" s="38"/>
      <c r="J48" s="36"/>
      <c r="K48" s="36"/>
      <c r="L48" s="39"/>
      <c r="M48" s="39"/>
      <c r="N48" s="36"/>
      <c r="O48" s="36"/>
      <c r="P48" s="40"/>
      <c r="Q48" s="40"/>
      <c r="R48" s="36"/>
      <c r="S48" s="36"/>
      <c r="T48" s="222"/>
      <c r="U48" s="222"/>
      <c r="V48" s="36"/>
      <c r="W48" s="36"/>
      <c r="X48" s="41"/>
      <c r="Y48" s="41"/>
      <c r="Z48" s="36"/>
      <c r="AA48" s="36"/>
      <c r="AB48" s="42"/>
      <c r="AC48" s="42"/>
      <c r="AD48" s="36"/>
      <c r="AE48" s="36"/>
      <c r="AF48" s="20"/>
      <c r="AG48" s="20"/>
      <c r="AH48" s="36"/>
    </row>
    <row r="49" spans="1:34" hidden="1" x14ac:dyDescent="0.25">
      <c r="A49" s="72"/>
      <c r="B49" s="35"/>
      <c r="C49" s="93"/>
      <c r="D49" s="37"/>
      <c r="E49" s="37"/>
      <c r="F49" s="36"/>
      <c r="G49" s="36"/>
      <c r="H49" s="38"/>
      <c r="I49" s="38"/>
      <c r="J49" s="36"/>
      <c r="K49" s="36"/>
      <c r="L49" s="39"/>
      <c r="M49" s="39"/>
      <c r="N49" s="36"/>
      <c r="O49" s="36"/>
      <c r="P49" s="40"/>
      <c r="Q49" s="40"/>
      <c r="R49" s="36"/>
      <c r="S49" s="36"/>
      <c r="T49" s="222"/>
      <c r="U49" s="222"/>
      <c r="V49" s="36"/>
      <c r="W49" s="36"/>
      <c r="X49" s="41"/>
      <c r="Y49" s="41"/>
      <c r="Z49" s="36"/>
      <c r="AA49" s="36"/>
      <c r="AB49" s="42"/>
      <c r="AC49" s="42"/>
      <c r="AD49" s="36"/>
      <c r="AE49" s="36"/>
      <c r="AF49" s="20"/>
      <c r="AG49" s="20"/>
      <c r="AH49" s="36"/>
    </row>
    <row r="50" spans="1:34" hidden="1" x14ac:dyDescent="0.25">
      <c r="A50" s="72"/>
      <c r="B50" s="35"/>
      <c r="C50" s="93"/>
      <c r="D50" s="37"/>
      <c r="E50" s="37"/>
      <c r="F50" s="36"/>
      <c r="G50" s="36"/>
      <c r="H50" s="38"/>
      <c r="I50" s="38"/>
      <c r="J50" s="36"/>
      <c r="K50" s="36"/>
      <c r="L50" s="39"/>
      <c r="M50" s="39"/>
      <c r="N50" s="36"/>
      <c r="O50" s="36"/>
      <c r="P50" s="40"/>
      <c r="Q50" s="40"/>
      <c r="R50" s="36"/>
      <c r="S50" s="36"/>
      <c r="T50" s="222"/>
      <c r="U50" s="222"/>
      <c r="V50" s="36"/>
      <c r="W50" s="36"/>
      <c r="X50" s="41"/>
      <c r="Y50" s="41"/>
      <c r="Z50" s="36"/>
      <c r="AA50" s="36"/>
      <c r="AB50" s="42"/>
      <c r="AC50" s="42"/>
      <c r="AD50" s="36"/>
      <c r="AE50" s="36"/>
      <c r="AF50" s="20"/>
      <c r="AG50" s="20"/>
      <c r="AH50" s="36"/>
    </row>
    <row r="51" spans="1:34" hidden="1" x14ac:dyDescent="0.25">
      <c r="A51" s="72"/>
      <c r="B51" s="35"/>
      <c r="C51" s="93"/>
      <c r="D51" s="37"/>
      <c r="E51" s="37"/>
      <c r="F51" s="36"/>
      <c r="G51" s="36"/>
      <c r="H51" s="38"/>
      <c r="I51" s="38"/>
      <c r="J51" s="36"/>
      <c r="K51" s="36"/>
      <c r="L51" s="39"/>
      <c r="M51" s="39"/>
      <c r="N51" s="36"/>
      <c r="O51" s="36"/>
      <c r="P51" s="40"/>
      <c r="Q51" s="40"/>
      <c r="R51" s="36"/>
      <c r="S51" s="36"/>
      <c r="T51" s="222"/>
      <c r="U51" s="222"/>
      <c r="V51" s="36"/>
      <c r="W51" s="36"/>
      <c r="X51" s="41"/>
      <c r="Y51" s="41"/>
      <c r="Z51" s="36"/>
      <c r="AA51" s="36"/>
      <c r="AB51" s="42"/>
      <c r="AC51" s="42"/>
      <c r="AD51" s="36"/>
      <c r="AE51" s="36"/>
      <c r="AF51" s="20"/>
      <c r="AG51" s="20"/>
      <c r="AH51" s="36"/>
    </row>
    <row r="52" spans="1:34" hidden="1" x14ac:dyDescent="0.25">
      <c r="A52" s="72"/>
      <c r="B52" s="35"/>
      <c r="C52" s="93"/>
      <c r="D52" s="37"/>
      <c r="E52" s="37"/>
      <c r="F52" s="36"/>
      <c r="G52" s="36"/>
      <c r="H52" s="38"/>
      <c r="I52" s="38"/>
      <c r="J52" s="36"/>
      <c r="K52" s="36"/>
      <c r="L52" s="39"/>
      <c r="M52" s="39"/>
      <c r="N52" s="36"/>
      <c r="O52" s="36"/>
      <c r="P52" s="40"/>
      <c r="Q52" s="40"/>
      <c r="R52" s="36"/>
      <c r="S52" s="36"/>
      <c r="T52" s="222"/>
      <c r="U52" s="222"/>
      <c r="V52" s="36"/>
      <c r="W52" s="36"/>
      <c r="X52" s="41"/>
      <c r="Y52" s="41"/>
      <c r="Z52" s="36"/>
      <c r="AA52" s="36"/>
      <c r="AB52" s="42"/>
      <c r="AC52" s="42"/>
      <c r="AD52" s="36"/>
      <c r="AE52" s="36"/>
      <c r="AF52" s="20"/>
      <c r="AG52" s="20"/>
      <c r="AH52" s="36"/>
    </row>
    <row r="53" spans="1:34" hidden="1" x14ac:dyDescent="0.25">
      <c r="A53" s="72"/>
      <c r="B53" s="35"/>
      <c r="C53" s="93"/>
      <c r="D53" s="37"/>
      <c r="E53" s="37"/>
      <c r="F53" s="36"/>
      <c r="G53" s="36"/>
      <c r="H53" s="38"/>
      <c r="I53" s="38"/>
      <c r="J53" s="36"/>
      <c r="K53" s="36"/>
      <c r="L53" s="39"/>
      <c r="M53" s="39"/>
      <c r="N53" s="36"/>
      <c r="O53" s="36"/>
      <c r="P53" s="40"/>
      <c r="Q53" s="40"/>
      <c r="R53" s="36"/>
      <c r="S53" s="36"/>
      <c r="T53" s="222"/>
      <c r="U53" s="222"/>
      <c r="V53" s="36"/>
      <c r="W53" s="36"/>
      <c r="X53" s="41"/>
      <c r="Y53" s="41"/>
      <c r="Z53" s="36"/>
      <c r="AA53" s="36"/>
      <c r="AB53" s="42"/>
      <c r="AC53" s="42"/>
      <c r="AD53" s="36"/>
      <c r="AE53" s="36"/>
      <c r="AF53" s="20"/>
      <c r="AG53" s="20"/>
      <c r="AH53" s="36"/>
    </row>
    <row r="54" spans="1:34" hidden="1" x14ac:dyDescent="0.25">
      <c r="A54" s="72"/>
      <c r="B54" s="35"/>
      <c r="C54" s="93"/>
      <c r="D54" s="37"/>
      <c r="E54" s="37"/>
      <c r="F54" s="36"/>
      <c r="G54" s="36"/>
      <c r="H54" s="38"/>
      <c r="I54" s="38"/>
      <c r="J54" s="36"/>
      <c r="K54" s="36"/>
      <c r="L54" s="39"/>
      <c r="M54" s="39"/>
      <c r="N54" s="36"/>
      <c r="O54" s="36"/>
      <c r="P54" s="40"/>
      <c r="Q54" s="40"/>
      <c r="R54" s="36"/>
      <c r="S54" s="36"/>
      <c r="T54" s="222"/>
      <c r="U54" s="222"/>
      <c r="V54" s="36"/>
      <c r="W54" s="36"/>
      <c r="X54" s="41"/>
      <c r="Y54" s="41"/>
      <c r="Z54" s="36"/>
      <c r="AA54" s="36"/>
      <c r="AB54" s="42"/>
      <c r="AC54" s="42"/>
      <c r="AD54" s="36"/>
      <c r="AE54" s="36"/>
      <c r="AF54" s="20"/>
      <c r="AG54" s="20"/>
      <c r="AH54" s="36"/>
    </row>
    <row r="55" spans="1:34" hidden="1" x14ac:dyDescent="0.25">
      <c r="A55" s="72"/>
      <c r="B55" s="35"/>
      <c r="C55" s="93"/>
      <c r="D55" s="37"/>
      <c r="E55" s="37"/>
      <c r="F55" s="36"/>
      <c r="G55" s="36"/>
      <c r="H55" s="38"/>
      <c r="I55" s="38"/>
      <c r="J55" s="36"/>
      <c r="K55" s="36"/>
      <c r="L55" s="39"/>
      <c r="M55" s="39"/>
      <c r="N55" s="36"/>
      <c r="O55" s="36"/>
      <c r="P55" s="40"/>
      <c r="Q55" s="40"/>
      <c r="R55" s="36"/>
      <c r="S55" s="36"/>
      <c r="T55" s="222"/>
      <c r="U55" s="222"/>
      <c r="V55" s="36"/>
      <c r="W55" s="36"/>
      <c r="X55" s="41"/>
      <c r="Y55" s="41"/>
      <c r="Z55" s="36"/>
      <c r="AA55" s="36"/>
      <c r="AB55" s="42"/>
      <c r="AC55" s="42"/>
      <c r="AD55" s="36"/>
      <c r="AE55" s="36"/>
      <c r="AF55" s="20"/>
      <c r="AG55" s="20"/>
      <c r="AH55" s="36"/>
    </row>
    <row r="56" spans="1:34" hidden="1" x14ac:dyDescent="0.25">
      <c r="A56" s="72"/>
      <c r="B56" s="35"/>
      <c r="C56" s="93"/>
      <c r="D56" s="37"/>
      <c r="E56" s="37"/>
      <c r="F56" s="36"/>
      <c r="G56" s="36"/>
      <c r="H56" s="38"/>
      <c r="I56" s="38"/>
      <c r="J56" s="36"/>
      <c r="K56" s="36"/>
      <c r="L56" s="39"/>
      <c r="M56" s="39"/>
      <c r="N56" s="36"/>
      <c r="O56" s="36"/>
      <c r="P56" s="40"/>
      <c r="Q56" s="40"/>
      <c r="R56" s="36"/>
      <c r="S56" s="36"/>
      <c r="T56" s="222"/>
      <c r="U56" s="222"/>
      <c r="V56" s="36"/>
      <c r="W56" s="36"/>
      <c r="X56" s="41"/>
      <c r="Y56" s="41"/>
      <c r="Z56" s="36"/>
      <c r="AA56" s="36"/>
      <c r="AB56" s="42"/>
      <c r="AC56" s="42"/>
      <c r="AD56" s="36"/>
      <c r="AE56" s="36"/>
      <c r="AF56" s="20"/>
      <c r="AG56" s="20"/>
      <c r="AH56" s="36"/>
    </row>
    <row r="57" spans="1:34" x14ac:dyDescent="0.25">
      <c r="A57" s="72"/>
      <c r="B57" s="35"/>
      <c r="C57" s="93"/>
      <c r="D57" s="37"/>
      <c r="E57" s="37"/>
      <c r="F57" s="36"/>
      <c r="G57" s="36"/>
      <c r="H57" s="38"/>
      <c r="I57" s="38"/>
      <c r="J57" s="36"/>
      <c r="K57" s="36"/>
      <c r="L57" s="39"/>
      <c r="M57" s="39"/>
      <c r="N57" s="36"/>
      <c r="O57" s="36"/>
      <c r="P57" s="40"/>
      <c r="Q57" s="40"/>
      <c r="R57" s="36"/>
      <c r="S57" s="36"/>
      <c r="T57" s="222"/>
      <c r="U57" s="222"/>
      <c r="V57" s="36"/>
      <c r="W57" s="36"/>
      <c r="X57" s="41"/>
      <c r="Y57" s="41"/>
      <c r="Z57" s="36"/>
      <c r="AA57" s="36"/>
      <c r="AB57" s="42"/>
      <c r="AC57" s="42"/>
      <c r="AD57" s="36"/>
      <c r="AE57" s="36"/>
      <c r="AF57" s="20"/>
      <c r="AG57" s="20"/>
      <c r="AH57" s="36"/>
    </row>
    <row r="58" spans="1:34" x14ac:dyDescent="0.25">
      <c r="A58" s="20"/>
      <c r="B58" s="44"/>
      <c r="C58" s="94"/>
      <c r="D58" s="46"/>
      <c r="E58" s="46"/>
      <c r="F58" s="45"/>
      <c r="G58" s="45"/>
      <c r="H58" s="47"/>
      <c r="I58" s="47"/>
      <c r="J58" s="45"/>
      <c r="K58" s="45"/>
      <c r="L58" s="48"/>
      <c r="M58" s="48"/>
      <c r="N58" s="45"/>
      <c r="O58" s="45"/>
      <c r="P58" s="49"/>
      <c r="Q58" s="49"/>
      <c r="R58" s="45"/>
      <c r="S58" s="45"/>
      <c r="T58" s="225"/>
      <c r="U58" s="225"/>
      <c r="V58" s="45"/>
      <c r="W58" s="45"/>
      <c r="X58" s="50"/>
      <c r="Y58" s="50"/>
      <c r="Z58" s="45"/>
      <c r="AA58" s="45"/>
      <c r="AB58" s="51"/>
      <c r="AC58" s="51"/>
      <c r="AD58" s="45"/>
      <c r="AE58" s="45"/>
      <c r="AF58" s="20">
        <f>E58+G58+I58+K58+M58+O58+Q58+S58+U58+W58+Y58+AA58+AC58+AE58</f>
        <v>0</v>
      </c>
      <c r="AG58" s="20">
        <f>D58+F58+H58+J58+L58+N58+P58+R58+T58+V58+X58+Z58+AB58+AD58</f>
        <v>0</v>
      </c>
      <c r="AH58" s="45"/>
    </row>
    <row r="59" spans="1:34" s="56" customFormat="1" x14ac:dyDescent="0.25">
      <c r="A59" s="52"/>
      <c r="B59" s="53"/>
      <c r="C59" s="95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5"/>
      <c r="AH59" s="54"/>
    </row>
    <row r="60" spans="1:34" ht="14.45" customHeight="1" x14ac:dyDescent="0.25">
      <c r="A60" s="57"/>
      <c r="B60" s="325"/>
      <c r="C60" s="326"/>
      <c r="D60" s="327">
        <f>SUM(D9:D58)-SUM(E9:E58)</f>
        <v>0</v>
      </c>
      <c r="E60" s="327"/>
      <c r="F60" s="333">
        <f>SUM(F9:F58)-SUM(G9:G58)</f>
        <v>9</v>
      </c>
      <c r="G60" s="333"/>
      <c r="H60" s="327">
        <f>SUM(H9:H58)-SUM(I9:I58)</f>
        <v>0</v>
      </c>
      <c r="I60" s="327"/>
      <c r="J60" s="333">
        <f>SUM(J9:J58)-SUM(K9:K58)</f>
        <v>21</v>
      </c>
      <c r="K60" s="333"/>
      <c r="L60" s="327">
        <f>SUM(L9:L58)-SUM(M9:M58)</f>
        <v>0</v>
      </c>
      <c r="M60" s="327"/>
      <c r="N60" s="333">
        <f>SUM(N9:N58)-SUM(O9:O58)</f>
        <v>2</v>
      </c>
      <c r="O60" s="333"/>
      <c r="P60" s="327">
        <f>SUM(P9:P58)-SUM(Q9:Q58)</f>
        <v>13</v>
      </c>
      <c r="Q60" s="327"/>
      <c r="R60" s="333">
        <f>SUM(R9:R58)-SUM(S9:S58)</f>
        <v>7</v>
      </c>
      <c r="S60" s="333"/>
      <c r="T60" s="327">
        <f>SUM(T9:T58)-SUM(U9:U58)</f>
        <v>0</v>
      </c>
      <c r="U60" s="327"/>
      <c r="V60" s="333">
        <f>SUM(V9:V58)-SUM(W9:W58)</f>
        <v>0</v>
      </c>
      <c r="W60" s="333"/>
      <c r="X60" s="327">
        <f>SUM(X9:X58)-SUM(Y9:Y58)</f>
        <v>12</v>
      </c>
      <c r="Y60" s="327"/>
      <c r="Z60" s="333">
        <f>SUM(Z9:Z58)-SUM(AA9:AA58)</f>
        <v>8</v>
      </c>
      <c r="AA60" s="333"/>
      <c r="AB60" s="339">
        <f>SUM(AB9:AB58)-SUM(AC9:AC58)</f>
        <v>7</v>
      </c>
      <c r="AC60" s="340"/>
      <c r="AD60" s="341">
        <f>SUM(AD9:AD58)-SUM(AE9:AE58)</f>
        <v>0</v>
      </c>
      <c r="AE60" s="342"/>
      <c r="AF60" s="43">
        <f>SUM(AF9:AF58)</f>
        <v>46</v>
      </c>
      <c r="AG60" s="208">
        <f>D60+F60+H60+J60+L60+N60+P60+R60+T60+V60+X60+Z60+AB60+AD60</f>
        <v>79</v>
      </c>
      <c r="AH60" s="58"/>
    </row>
    <row r="61" spans="1:34" s="61" customFormat="1" x14ac:dyDescent="0.25">
      <c r="A61" s="321" t="s">
        <v>25</v>
      </c>
      <c r="B61" s="322"/>
      <c r="C61" s="322"/>
      <c r="D61" s="322"/>
      <c r="E61" s="322"/>
      <c r="F61" s="322"/>
      <c r="G61" s="322"/>
      <c r="H61" s="322"/>
      <c r="I61" s="322"/>
      <c r="J61" s="322"/>
      <c r="K61" s="322"/>
      <c r="L61" s="322"/>
      <c r="M61" s="322"/>
      <c r="N61" s="322"/>
      <c r="O61" s="322"/>
      <c r="P61" s="322"/>
      <c r="Q61" s="322"/>
      <c r="R61" s="322"/>
      <c r="S61" s="322"/>
      <c r="T61" s="322"/>
      <c r="U61" s="322"/>
      <c r="V61" s="322"/>
      <c r="W61" s="322"/>
      <c r="X61" s="322"/>
      <c r="Y61" s="322"/>
      <c r="Z61" s="322"/>
      <c r="AA61" s="322"/>
      <c r="AB61" s="322"/>
      <c r="AC61" s="322"/>
      <c r="AD61" s="322"/>
      <c r="AE61" s="323"/>
      <c r="AF61" s="59">
        <f>SUM(AF9:AF58)</f>
        <v>46</v>
      </c>
      <c r="AG61" s="59">
        <f>SUM(AG9:AG58)</f>
        <v>125</v>
      </c>
      <c r="AH61" s="60"/>
    </row>
    <row r="62" spans="1:34" x14ac:dyDescent="0.25">
      <c r="A62" s="321" t="s">
        <v>26</v>
      </c>
      <c r="B62" s="322"/>
      <c r="C62" s="322"/>
      <c r="D62" s="322"/>
      <c r="E62" s="322"/>
      <c r="F62" s="322"/>
      <c r="G62" s="322"/>
      <c r="H62" s="322"/>
      <c r="I62" s="322"/>
      <c r="J62" s="322"/>
      <c r="K62" s="322"/>
      <c r="L62" s="322"/>
      <c r="M62" s="322"/>
      <c r="N62" s="322"/>
      <c r="O62" s="322"/>
      <c r="P62" s="322"/>
      <c r="Q62" s="322"/>
      <c r="R62" s="322"/>
      <c r="S62" s="322"/>
      <c r="T62" s="322"/>
      <c r="U62" s="322"/>
      <c r="V62" s="322"/>
      <c r="W62" s="322"/>
      <c r="X62" s="322"/>
      <c r="Y62" s="322"/>
      <c r="Z62" s="322"/>
      <c r="AA62" s="322"/>
      <c r="AB62" s="322"/>
      <c r="AC62" s="322"/>
      <c r="AD62" s="322"/>
      <c r="AE62" s="323"/>
      <c r="AF62" s="315">
        <f>AG61-AF61</f>
        <v>79</v>
      </c>
      <c r="AG62" s="316"/>
      <c r="AH62" s="60"/>
    </row>
    <row r="63" spans="1:34" x14ac:dyDescent="0.25">
      <c r="D63" s="336"/>
      <c r="E63" s="336"/>
      <c r="F63" s="338"/>
      <c r="G63" s="338"/>
      <c r="H63" s="338"/>
      <c r="I63" s="338"/>
      <c r="J63" s="338"/>
      <c r="K63" s="338"/>
      <c r="L63" s="338"/>
      <c r="M63" s="338"/>
      <c r="N63" s="337"/>
      <c r="O63" s="337"/>
      <c r="P63" s="338"/>
      <c r="Q63" s="338"/>
      <c r="R63" s="336"/>
      <c r="S63" s="336"/>
      <c r="T63" s="336"/>
      <c r="U63" s="336"/>
      <c r="V63" s="336"/>
      <c r="W63" s="336"/>
      <c r="X63" s="336"/>
      <c r="Y63" s="336"/>
      <c r="Z63" s="336"/>
      <c r="AA63" s="336"/>
      <c r="AB63" s="336"/>
      <c r="AC63" s="336"/>
      <c r="AD63" s="336"/>
      <c r="AE63" s="336"/>
    </row>
  </sheetData>
  <mergeCells count="58">
    <mergeCell ref="V63:W63"/>
    <mergeCell ref="X63:Y63"/>
    <mergeCell ref="Z63:AA63"/>
    <mergeCell ref="N63:O63"/>
    <mergeCell ref="Z60:AA60"/>
    <mergeCell ref="AB60:AC60"/>
    <mergeCell ref="AD60:AE60"/>
    <mergeCell ref="A61:AE61"/>
    <mergeCell ref="A62:AE62"/>
    <mergeCell ref="D63:E63"/>
    <mergeCell ref="F63:G63"/>
    <mergeCell ref="H63:I63"/>
    <mergeCell ref="J63:K63"/>
    <mergeCell ref="L63:M63"/>
    <mergeCell ref="AB63:AC63"/>
    <mergeCell ref="AD63:AE63"/>
    <mergeCell ref="P63:Q63"/>
    <mergeCell ref="R63:S63"/>
    <mergeCell ref="T63:U63"/>
    <mergeCell ref="AF62:AG62"/>
    <mergeCell ref="N60:O60"/>
    <mergeCell ref="P60:Q60"/>
    <mergeCell ref="R60:S60"/>
    <mergeCell ref="T60:U60"/>
    <mergeCell ref="V60:W60"/>
    <mergeCell ref="X60:Y60"/>
    <mergeCell ref="AB7:AC7"/>
    <mergeCell ref="AD7:AE7"/>
    <mergeCell ref="AF7:AF8"/>
    <mergeCell ref="AG7:AG8"/>
    <mergeCell ref="B60:C60"/>
    <mergeCell ref="D60:E60"/>
    <mergeCell ref="F60:G60"/>
    <mergeCell ref="H60:I60"/>
    <mergeCell ref="J60:K60"/>
    <mergeCell ref="L60:M60"/>
    <mergeCell ref="P7:Q7"/>
    <mergeCell ref="R7:S7"/>
    <mergeCell ref="T7:U7"/>
    <mergeCell ref="V7:W7"/>
    <mergeCell ref="X7:Y7"/>
    <mergeCell ref="Z7:AA7"/>
    <mergeCell ref="N7:O7"/>
    <mergeCell ref="A1:F1"/>
    <mergeCell ref="A2:C2"/>
    <mergeCell ref="A3:AH3"/>
    <mergeCell ref="A4:AH4"/>
    <mergeCell ref="A5:AE5"/>
    <mergeCell ref="A6:A8"/>
    <mergeCell ref="B6:B8"/>
    <mergeCell ref="C6:C8"/>
    <mergeCell ref="D6:AG6"/>
    <mergeCell ref="AH6:AH8"/>
    <mergeCell ref="D7:E7"/>
    <mergeCell ref="F7:G7"/>
    <mergeCell ref="H7:I7"/>
    <mergeCell ref="J7:K7"/>
    <mergeCell ref="L7:M7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3"/>
  <sheetViews>
    <sheetView topLeftCell="A5" workbookViewId="0">
      <selection activeCell="N11" sqref="N11"/>
    </sheetView>
  </sheetViews>
  <sheetFormatPr defaultColWidth="9.140625" defaultRowHeight="15" x14ac:dyDescent="0.25"/>
  <cols>
    <col min="1" max="1" width="10.28515625" style="281" customWidth="1"/>
    <col min="2" max="2" width="18.5703125" style="276" bestFit="1" customWidth="1"/>
    <col min="3" max="3" width="6.7109375" style="71" customWidth="1"/>
    <col min="4" max="4" width="5" style="71" customWidth="1"/>
    <col min="5" max="5" width="10.85546875" style="89" customWidth="1"/>
    <col min="6" max="6" width="12.140625" style="89" customWidth="1"/>
    <col min="7" max="7" width="10.7109375" style="89" bestFit="1" customWidth="1"/>
    <col min="8" max="8" width="9.140625" style="90"/>
    <col min="9" max="9" width="13" style="89" customWidth="1"/>
    <col min="10" max="10" width="11.85546875" style="89" customWidth="1"/>
    <col min="11" max="11" width="17.5703125" style="89" bestFit="1" customWidth="1"/>
    <col min="12" max="12" width="10.28515625" style="89" customWidth="1"/>
    <col min="13" max="13" width="16" style="71" customWidth="1"/>
    <col min="14" max="16384" width="9.140625" style="71"/>
  </cols>
  <sheetData>
    <row r="1" spans="1:16" s="63" customFormat="1" x14ac:dyDescent="0.25">
      <c r="A1" s="268" t="s">
        <v>0</v>
      </c>
      <c r="B1" s="268"/>
      <c r="E1" s="64"/>
      <c r="F1" s="64"/>
      <c r="G1" s="64"/>
      <c r="H1" s="65"/>
      <c r="I1" s="64"/>
      <c r="J1" s="64"/>
      <c r="K1" s="66"/>
      <c r="L1" s="67"/>
      <c r="M1" s="68"/>
    </row>
    <row r="2" spans="1:16" s="63" customFormat="1" x14ac:dyDescent="0.25">
      <c r="A2" s="269" t="s">
        <v>2</v>
      </c>
      <c r="B2" s="269"/>
      <c r="E2" s="64"/>
      <c r="F2" s="64"/>
      <c r="G2" s="64"/>
      <c r="H2" s="65"/>
      <c r="I2" s="64"/>
      <c r="J2" s="64"/>
      <c r="K2" s="69"/>
      <c r="L2" s="67"/>
      <c r="M2" s="68"/>
    </row>
    <row r="3" spans="1:16" s="63" customFormat="1" ht="15.75" customHeight="1" x14ac:dyDescent="0.25">
      <c r="A3" s="343" t="s">
        <v>53</v>
      </c>
      <c r="B3" s="343"/>
      <c r="C3" s="343"/>
      <c r="D3" s="343"/>
      <c r="E3" s="343"/>
      <c r="F3" s="343"/>
      <c r="G3" s="343"/>
      <c r="H3" s="343"/>
      <c r="I3" s="343"/>
      <c r="J3" s="343"/>
      <c r="K3" s="343"/>
      <c r="L3" s="343"/>
      <c r="M3" s="343"/>
      <c r="N3" s="91"/>
      <c r="O3" s="91"/>
      <c r="P3" s="91"/>
    </row>
    <row r="4" spans="1:16" s="63" customFormat="1" ht="15.75" customHeight="1" x14ac:dyDescent="0.25">
      <c r="A4" s="343" t="s">
        <v>167</v>
      </c>
      <c r="B4" s="343"/>
      <c r="C4" s="343"/>
      <c r="D4" s="343"/>
      <c r="E4" s="343"/>
      <c r="F4" s="343"/>
      <c r="G4" s="343"/>
      <c r="H4" s="343"/>
      <c r="I4" s="343"/>
      <c r="J4" s="343"/>
      <c r="K4" s="343"/>
      <c r="L4" s="343"/>
      <c r="M4" s="343"/>
      <c r="N4" s="91"/>
      <c r="O4" s="91"/>
      <c r="P4" s="91"/>
    </row>
    <row r="5" spans="1:16" s="63" customFormat="1" x14ac:dyDescent="0.25">
      <c r="A5" s="343"/>
      <c r="B5" s="343"/>
      <c r="C5" s="343"/>
      <c r="D5" s="343"/>
      <c r="E5" s="343"/>
      <c r="F5" s="343"/>
      <c r="G5" s="343"/>
      <c r="H5" s="344"/>
      <c r="I5" s="344"/>
      <c r="J5" s="67"/>
      <c r="K5" s="67"/>
      <c r="L5" s="67"/>
      <c r="M5" s="68"/>
    </row>
    <row r="6" spans="1:16" s="277" customFormat="1" ht="12.75" customHeight="1" x14ac:dyDescent="0.25">
      <c r="A6" s="345" t="s">
        <v>37</v>
      </c>
      <c r="B6" s="267" t="s">
        <v>38</v>
      </c>
      <c r="C6" s="347" t="s">
        <v>39</v>
      </c>
      <c r="D6" s="347"/>
      <c r="E6" s="347"/>
      <c r="F6" s="347"/>
      <c r="G6" s="347"/>
      <c r="H6" s="347"/>
      <c r="I6" s="347"/>
      <c r="J6" s="352" t="s">
        <v>52</v>
      </c>
      <c r="K6" s="352"/>
      <c r="L6" s="352"/>
      <c r="M6" s="353" t="s">
        <v>8</v>
      </c>
    </row>
    <row r="7" spans="1:16" s="277" customFormat="1" ht="12.75" x14ac:dyDescent="0.25">
      <c r="A7" s="346"/>
      <c r="B7" s="348" t="s">
        <v>40</v>
      </c>
      <c r="C7" s="348" t="s">
        <v>41</v>
      </c>
      <c r="D7" s="348" t="s">
        <v>42</v>
      </c>
      <c r="E7" s="350" t="s">
        <v>43</v>
      </c>
      <c r="F7" s="350" t="s">
        <v>44</v>
      </c>
      <c r="G7" s="355" t="s">
        <v>45</v>
      </c>
      <c r="H7" s="355"/>
      <c r="I7" s="350" t="s">
        <v>46</v>
      </c>
      <c r="J7" s="350" t="s">
        <v>47</v>
      </c>
      <c r="K7" s="350" t="s">
        <v>48</v>
      </c>
      <c r="L7" s="350" t="s">
        <v>49</v>
      </c>
      <c r="M7" s="354"/>
    </row>
    <row r="8" spans="1:16" s="277" customFormat="1" ht="12.75" x14ac:dyDescent="0.25">
      <c r="A8" s="346"/>
      <c r="B8" s="349"/>
      <c r="C8" s="349"/>
      <c r="D8" s="349"/>
      <c r="E8" s="351"/>
      <c r="F8" s="351"/>
      <c r="G8" s="266" t="s">
        <v>51</v>
      </c>
      <c r="H8" s="70" t="s">
        <v>50</v>
      </c>
      <c r="I8" s="351"/>
      <c r="J8" s="351"/>
      <c r="K8" s="351"/>
      <c r="L8" s="351"/>
      <c r="M8" s="354"/>
    </row>
    <row r="9" spans="1:16" x14ac:dyDescent="0.25">
      <c r="A9" s="278">
        <v>43957</v>
      </c>
      <c r="B9" s="270" t="s">
        <v>60</v>
      </c>
      <c r="C9" s="98" t="s">
        <v>21</v>
      </c>
      <c r="D9" s="98">
        <v>1</v>
      </c>
      <c r="E9" s="99">
        <v>550000</v>
      </c>
      <c r="F9" s="99">
        <f>E9*D9</f>
        <v>550000</v>
      </c>
      <c r="G9" s="99">
        <v>546000</v>
      </c>
      <c r="H9" s="100"/>
      <c r="I9" s="99">
        <f>F9*(1-H9)-G9</f>
        <v>4000</v>
      </c>
      <c r="J9" s="99">
        <f>I9</f>
        <v>4000</v>
      </c>
      <c r="K9" s="99"/>
      <c r="L9" s="99"/>
      <c r="M9" s="98" t="s">
        <v>127</v>
      </c>
    </row>
    <row r="10" spans="1:16" x14ac:dyDescent="0.25">
      <c r="A10" s="365">
        <v>43958</v>
      </c>
      <c r="B10" s="373" t="s">
        <v>61</v>
      </c>
      <c r="C10" s="72" t="s">
        <v>9</v>
      </c>
      <c r="D10" s="72">
        <v>2</v>
      </c>
      <c r="E10" s="73">
        <v>255000</v>
      </c>
      <c r="F10" s="73">
        <f>E10*D10</f>
        <v>510000</v>
      </c>
      <c r="G10" s="73"/>
      <c r="H10" s="74">
        <v>1</v>
      </c>
      <c r="I10" s="73">
        <f t="shared" ref="I10:I68" si="0">F10*(1-H10)-G10</f>
        <v>0</v>
      </c>
      <c r="J10" s="73"/>
      <c r="K10" s="73"/>
      <c r="L10" s="73"/>
      <c r="M10" s="72"/>
    </row>
    <row r="11" spans="1:16" x14ac:dyDescent="0.25">
      <c r="A11" s="366"/>
      <c r="B11" s="375"/>
      <c r="C11" s="75" t="s">
        <v>21</v>
      </c>
      <c r="D11" s="75">
        <v>1</v>
      </c>
      <c r="E11" s="76">
        <v>550000</v>
      </c>
      <c r="F11" s="76">
        <f>D11*E11</f>
        <v>550000</v>
      </c>
      <c r="G11" s="76"/>
      <c r="H11" s="77">
        <v>1</v>
      </c>
      <c r="I11" s="76">
        <f t="shared" si="0"/>
        <v>0</v>
      </c>
      <c r="J11" s="76"/>
      <c r="K11" s="76"/>
      <c r="L11" s="76"/>
      <c r="M11" s="75"/>
    </row>
    <row r="12" spans="1:16" x14ac:dyDescent="0.25">
      <c r="A12" s="365">
        <v>43958</v>
      </c>
      <c r="B12" s="373" t="s">
        <v>62</v>
      </c>
      <c r="C12" s="72" t="s">
        <v>12</v>
      </c>
      <c r="D12" s="72">
        <v>1</v>
      </c>
      <c r="E12" s="73">
        <v>465000</v>
      </c>
      <c r="F12" s="73">
        <f t="shared" ref="F12:F63" si="1">E12*D12</f>
        <v>465000</v>
      </c>
      <c r="G12" s="73">
        <v>175000</v>
      </c>
      <c r="H12" s="74"/>
      <c r="I12" s="73">
        <f>F12-G12</f>
        <v>290000</v>
      </c>
      <c r="J12" s="102">
        <f>I12</f>
        <v>290000</v>
      </c>
      <c r="K12" s="102"/>
      <c r="L12" s="102"/>
      <c r="M12" s="72"/>
    </row>
    <row r="13" spans="1:16" x14ac:dyDescent="0.25">
      <c r="A13" s="366"/>
      <c r="B13" s="375"/>
      <c r="C13" s="75" t="s">
        <v>16</v>
      </c>
      <c r="D13" s="75">
        <v>10</v>
      </c>
      <c r="E13" s="76">
        <v>485000</v>
      </c>
      <c r="F13" s="76">
        <f>D13*E13</f>
        <v>4850000</v>
      </c>
      <c r="G13" s="76"/>
      <c r="H13" s="77">
        <v>1</v>
      </c>
      <c r="I13" s="76">
        <f t="shared" si="0"/>
        <v>0</v>
      </c>
      <c r="J13" s="103"/>
      <c r="K13" s="103"/>
      <c r="L13" s="103"/>
      <c r="M13" s="104"/>
    </row>
    <row r="14" spans="1:16" x14ac:dyDescent="0.25">
      <c r="A14" s="278">
        <v>43958</v>
      </c>
      <c r="B14" s="270" t="s">
        <v>63</v>
      </c>
      <c r="C14" s="98" t="s">
        <v>21</v>
      </c>
      <c r="D14" s="98">
        <v>2</v>
      </c>
      <c r="E14" s="99">
        <v>550000</v>
      </c>
      <c r="F14" s="99">
        <f>E14*D14</f>
        <v>1100000</v>
      </c>
      <c r="G14" s="99"/>
      <c r="H14" s="100">
        <v>1</v>
      </c>
      <c r="I14" s="99">
        <f t="shared" si="0"/>
        <v>0</v>
      </c>
      <c r="J14" s="106"/>
      <c r="K14" s="106"/>
      <c r="L14" s="106"/>
      <c r="M14" s="107"/>
    </row>
    <row r="15" spans="1:16" x14ac:dyDescent="0.25">
      <c r="A15" s="365">
        <v>43958</v>
      </c>
      <c r="B15" s="373" t="s">
        <v>64</v>
      </c>
      <c r="C15" s="72" t="s">
        <v>16</v>
      </c>
      <c r="D15" s="72">
        <v>3</v>
      </c>
      <c r="E15" s="73">
        <v>485000</v>
      </c>
      <c r="F15" s="73">
        <f>D15*E15</f>
        <v>1455000</v>
      </c>
      <c r="G15" s="376">
        <v>288000</v>
      </c>
      <c r="H15" s="74">
        <v>0.1</v>
      </c>
      <c r="I15" s="73">
        <f t="shared" si="0"/>
        <v>1021500</v>
      </c>
      <c r="J15" s="102">
        <f t="shared" ref="J15:J21" si="2">I15</f>
        <v>1021500</v>
      </c>
      <c r="K15" s="102"/>
      <c r="L15" s="102"/>
      <c r="M15" s="362" t="s">
        <v>128</v>
      </c>
    </row>
    <row r="16" spans="1:16" x14ac:dyDescent="0.25">
      <c r="A16" s="379"/>
      <c r="B16" s="374"/>
      <c r="C16" s="82" t="s">
        <v>20</v>
      </c>
      <c r="D16" s="82">
        <v>1</v>
      </c>
      <c r="E16" s="83">
        <v>455000</v>
      </c>
      <c r="F16" s="83">
        <f>D16*E16</f>
        <v>455000</v>
      </c>
      <c r="G16" s="377"/>
      <c r="H16" s="84">
        <v>0.1</v>
      </c>
      <c r="I16" s="83">
        <f t="shared" si="0"/>
        <v>409500</v>
      </c>
      <c r="J16" s="83">
        <f t="shared" si="2"/>
        <v>409500</v>
      </c>
      <c r="K16" s="83"/>
      <c r="L16" s="83"/>
      <c r="M16" s="363"/>
    </row>
    <row r="17" spans="1:13" x14ac:dyDescent="0.25">
      <c r="A17" s="379"/>
      <c r="B17" s="374"/>
      <c r="C17" s="82" t="s">
        <v>10</v>
      </c>
      <c r="D17" s="82">
        <v>2</v>
      </c>
      <c r="E17" s="83">
        <v>455000</v>
      </c>
      <c r="F17" s="83">
        <f t="shared" si="1"/>
        <v>910000</v>
      </c>
      <c r="G17" s="377"/>
      <c r="H17" s="84">
        <v>0.1</v>
      </c>
      <c r="I17" s="83">
        <f t="shared" si="0"/>
        <v>819000</v>
      </c>
      <c r="J17" s="83">
        <f t="shared" si="2"/>
        <v>819000</v>
      </c>
      <c r="K17" s="83"/>
      <c r="L17" s="83"/>
      <c r="M17" s="363"/>
    </row>
    <row r="18" spans="1:13" x14ac:dyDescent="0.25">
      <c r="A18" s="366"/>
      <c r="B18" s="375"/>
      <c r="C18" s="81" t="s">
        <v>21</v>
      </c>
      <c r="D18" s="81">
        <v>1</v>
      </c>
      <c r="E18" s="110">
        <v>550000</v>
      </c>
      <c r="F18" s="110">
        <f>E18*D18</f>
        <v>550000</v>
      </c>
      <c r="G18" s="378"/>
      <c r="H18" s="111">
        <v>0.1</v>
      </c>
      <c r="I18" s="76">
        <f t="shared" si="0"/>
        <v>495000</v>
      </c>
      <c r="J18" s="110">
        <f t="shared" si="2"/>
        <v>495000</v>
      </c>
      <c r="K18" s="110"/>
      <c r="L18" s="110"/>
      <c r="M18" s="364"/>
    </row>
    <row r="19" spans="1:13" x14ac:dyDescent="0.25">
      <c r="A19" s="365">
        <v>43958</v>
      </c>
      <c r="B19" s="373" t="s">
        <v>64</v>
      </c>
      <c r="C19" s="101" t="s">
        <v>12</v>
      </c>
      <c r="D19" s="101">
        <v>1</v>
      </c>
      <c r="E19" s="108">
        <v>465000</v>
      </c>
      <c r="F19" s="108">
        <f t="shared" si="1"/>
        <v>465000</v>
      </c>
      <c r="G19" s="108">
        <v>50000</v>
      </c>
      <c r="H19" s="109">
        <v>0</v>
      </c>
      <c r="I19" s="97">
        <f t="shared" si="0"/>
        <v>415000</v>
      </c>
      <c r="J19" s="108">
        <f t="shared" si="2"/>
        <v>415000</v>
      </c>
      <c r="K19" s="108"/>
      <c r="L19" s="108"/>
      <c r="M19" s="368" t="s">
        <v>127</v>
      </c>
    </row>
    <row r="20" spans="1:13" x14ac:dyDescent="0.25">
      <c r="A20" s="379"/>
      <c r="B20" s="374"/>
      <c r="C20" s="78" t="s">
        <v>21</v>
      </c>
      <c r="D20" s="78">
        <v>1</v>
      </c>
      <c r="E20" s="79">
        <v>550000</v>
      </c>
      <c r="F20" s="79">
        <f t="shared" si="1"/>
        <v>550000</v>
      </c>
      <c r="G20" s="79">
        <v>50000</v>
      </c>
      <c r="H20" s="80">
        <v>0</v>
      </c>
      <c r="I20" s="83">
        <f t="shared" si="0"/>
        <v>500000</v>
      </c>
      <c r="J20" s="79">
        <f t="shared" si="2"/>
        <v>500000</v>
      </c>
      <c r="K20" s="79"/>
      <c r="L20" s="79"/>
      <c r="M20" s="369"/>
    </row>
    <row r="21" spans="1:13" x14ac:dyDescent="0.25">
      <c r="A21" s="366"/>
      <c r="B21" s="375"/>
      <c r="C21" s="112" t="s">
        <v>14</v>
      </c>
      <c r="D21" s="112">
        <v>1</v>
      </c>
      <c r="E21" s="113">
        <v>475000</v>
      </c>
      <c r="F21" s="113">
        <f t="shared" si="1"/>
        <v>475000</v>
      </c>
      <c r="G21" s="113">
        <v>50000</v>
      </c>
      <c r="H21" s="114">
        <v>0</v>
      </c>
      <c r="I21" s="115">
        <f t="shared" si="0"/>
        <v>425000</v>
      </c>
      <c r="J21" s="113">
        <f t="shared" si="2"/>
        <v>425000</v>
      </c>
      <c r="K21" s="113"/>
      <c r="L21" s="113"/>
      <c r="M21" s="370"/>
    </row>
    <row r="22" spans="1:13" x14ac:dyDescent="0.25">
      <c r="A22" s="278">
        <v>43958</v>
      </c>
      <c r="B22" s="270" t="s">
        <v>65</v>
      </c>
      <c r="C22" s="105" t="s">
        <v>21</v>
      </c>
      <c r="D22" s="105">
        <v>2</v>
      </c>
      <c r="E22" s="116">
        <v>550000</v>
      </c>
      <c r="F22" s="116">
        <f t="shared" si="1"/>
        <v>1100000</v>
      </c>
      <c r="G22" s="116"/>
      <c r="H22" s="117">
        <v>0.1</v>
      </c>
      <c r="I22" s="99">
        <f t="shared" si="0"/>
        <v>990000</v>
      </c>
      <c r="J22" s="116"/>
      <c r="K22" s="116">
        <f>I22</f>
        <v>990000</v>
      </c>
      <c r="L22" s="116"/>
      <c r="M22" s="105" t="s">
        <v>126</v>
      </c>
    </row>
    <row r="23" spans="1:13" x14ac:dyDescent="0.25">
      <c r="A23" s="278">
        <v>43959</v>
      </c>
      <c r="B23" s="270" t="s">
        <v>66</v>
      </c>
      <c r="C23" s="105" t="s">
        <v>16</v>
      </c>
      <c r="D23" s="105">
        <v>1</v>
      </c>
      <c r="E23" s="116">
        <v>485000</v>
      </c>
      <c r="F23" s="116">
        <f t="shared" si="1"/>
        <v>485000</v>
      </c>
      <c r="G23" s="116">
        <v>146500</v>
      </c>
      <c r="H23" s="117">
        <v>0.1</v>
      </c>
      <c r="I23" s="99">
        <f t="shared" si="0"/>
        <v>290000</v>
      </c>
      <c r="J23" s="116"/>
      <c r="K23" s="116"/>
      <c r="L23" s="116"/>
      <c r="M23" s="105" t="s">
        <v>67</v>
      </c>
    </row>
    <row r="24" spans="1:13" x14ac:dyDescent="0.25">
      <c r="A24" s="365">
        <v>43962</v>
      </c>
      <c r="B24" s="271" t="s">
        <v>64</v>
      </c>
      <c r="C24" s="72" t="s">
        <v>10</v>
      </c>
      <c r="D24" s="72">
        <v>1</v>
      </c>
      <c r="E24" s="73">
        <v>455000</v>
      </c>
      <c r="F24" s="73">
        <f t="shared" si="1"/>
        <v>455000</v>
      </c>
      <c r="G24" s="73">
        <v>50000</v>
      </c>
      <c r="H24" s="74">
        <v>0</v>
      </c>
      <c r="I24" s="73">
        <f t="shared" si="0"/>
        <v>405000</v>
      </c>
      <c r="J24" s="73">
        <f t="shared" ref="J24:J29" si="3">I24</f>
        <v>405000</v>
      </c>
      <c r="K24" s="73"/>
      <c r="L24" s="73"/>
      <c r="M24" s="371" t="s">
        <v>191</v>
      </c>
    </row>
    <row r="25" spans="1:13" x14ac:dyDescent="0.25">
      <c r="A25" s="366"/>
      <c r="B25" s="272" t="s">
        <v>64</v>
      </c>
      <c r="C25" s="75" t="s">
        <v>20</v>
      </c>
      <c r="D25" s="75">
        <v>1</v>
      </c>
      <c r="E25" s="76">
        <v>455000</v>
      </c>
      <c r="F25" s="76">
        <f t="shared" si="1"/>
        <v>455000</v>
      </c>
      <c r="G25" s="76">
        <v>25000</v>
      </c>
      <c r="H25" s="77">
        <v>0</v>
      </c>
      <c r="I25" s="76">
        <f t="shared" si="0"/>
        <v>430000</v>
      </c>
      <c r="J25" s="76">
        <f t="shared" si="3"/>
        <v>430000</v>
      </c>
      <c r="K25" s="76"/>
      <c r="L25" s="76"/>
      <c r="M25" s="372"/>
    </row>
    <row r="26" spans="1:13" x14ac:dyDescent="0.25">
      <c r="A26" s="278">
        <v>43964</v>
      </c>
      <c r="B26" s="270" t="s">
        <v>64</v>
      </c>
      <c r="C26" s="98" t="s">
        <v>14</v>
      </c>
      <c r="D26" s="98">
        <v>1</v>
      </c>
      <c r="E26" s="99">
        <v>475000</v>
      </c>
      <c r="F26" s="99">
        <f t="shared" ref="F26" si="4">E26*D26</f>
        <v>475000</v>
      </c>
      <c r="G26" s="99"/>
      <c r="H26" s="100">
        <v>0</v>
      </c>
      <c r="I26" s="99">
        <f t="shared" ref="I26" si="5">F26*(1-H26)-G26</f>
        <v>475000</v>
      </c>
      <c r="J26" s="99">
        <f t="shared" si="3"/>
        <v>475000</v>
      </c>
      <c r="K26" s="99"/>
      <c r="L26" s="99"/>
      <c r="M26" s="98" t="s">
        <v>191</v>
      </c>
    </row>
    <row r="27" spans="1:13" x14ac:dyDescent="0.25">
      <c r="A27" s="278">
        <v>43988</v>
      </c>
      <c r="B27" s="270" t="s">
        <v>64</v>
      </c>
      <c r="C27" s="98" t="s">
        <v>168</v>
      </c>
      <c r="D27" s="98">
        <v>1</v>
      </c>
      <c r="E27" s="99">
        <v>250000</v>
      </c>
      <c r="F27" s="99">
        <f t="shared" si="1"/>
        <v>250000</v>
      </c>
      <c r="G27" s="99"/>
      <c r="H27" s="100">
        <v>0</v>
      </c>
      <c r="I27" s="99">
        <f t="shared" si="0"/>
        <v>250000</v>
      </c>
      <c r="J27" s="99">
        <f t="shared" si="3"/>
        <v>250000</v>
      </c>
      <c r="K27" s="99"/>
      <c r="L27" s="99"/>
      <c r="M27" s="98" t="s">
        <v>191</v>
      </c>
    </row>
    <row r="28" spans="1:13" x14ac:dyDescent="0.25">
      <c r="A28" s="278">
        <v>44009</v>
      </c>
      <c r="B28" s="270" t="s">
        <v>64</v>
      </c>
      <c r="C28" s="98" t="s">
        <v>16</v>
      </c>
      <c r="D28" s="98">
        <v>2</v>
      </c>
      <c r="E28" s="99">
        <v>485000</v>
      </c>
      <c r="F28" s="99">
        <f t="shared" si="1"/>
        <v>970000</v>
      </c>
      <c r="G28" s="99"/>
      <c r="H28" s="100">
        <v>0</v>
      </c>
      <c r="I28" s="99">
        <f t="shared" si="0"/>
        <v>970000</v>
      </c>
      <c r="J28" s="99">
        <f t="shared" si="3"/>
        <v>970000</v>
      </c>
      <c r="K28" s="99"/>
      <c r="L28" s="99"/>
      <c r="M28" s="98" t="s">
        <v>176</v>
      </c>
    </row>
    <row r="29" spans="1:13" x14ac:dyDescent="0.25">
      <c r="A29" s="278">
        <v>44013</v>
      </c>
      <c r="B29" s="270" t="s">
        <v>180</v>
      </c>
      <c r="C29" s="98" t="s">
        <v>9</v>
      </c>
      <c r="D29" s="98">
        <v>1</v>
      </c>
      <c r="E29" s="99">
        <v>225000</v>
      </c>
      <c r="F29" s="99">
        <f t="shared" si="1"/>
        <v>225000</v>
      </c>
      <c r="G29" s="99">
        <v>5000</v>
      </c>
      <c r="H29" s="100"/>
      <c r="I29" s="99">
        <f t="shared" si="0"/>
        <v>220000</v>
      </c>
      <c r="J29" s="99">
        <f t="shared" si="3"/>
        <v>220000</v>
      </c>
      <c r="K29" s="99"/>
      <c r="L29" s="99"/>
      <c r="M29" s="98" t="s">
        <v>176</v>
      </c>
    </row>
    <row r="30" spans="1:13" x14ac:dyDescent="0.25">
      <c r="A30" s="278">
        <v>44018</v>
      </c>
      <c r="B30" s="270" t="s">
        <v>64</v>
      </c>
      <c r="C30" s="98" t="s">
        <v>181</v>
      </c>
      <c r="D30" s="98">
        <v>1</v>
      </c>
      <c r="E30" s="99">
        <v>150000</v>
      </c>
      <c r="F30" s="99">
        <f t="shared" si="1"/>
        <v>150000</v>
      </c>
      <c r="G30" s="99"/>
      <c r="H30" s="100">
        <v>0</v>
      </c>
      <c r="I30" s="99">
        <f t="shared" si="0"/>
        <v>150000</v>
      </c>
      <c r="J30" s="99">
        <v>150000</v>
      </c>
      <c r="K30" s="99"/>
      <c r="L30" s="99"/>
      <c r="M30" s="98" t="s">
        <v>191</v>
      </c>
    </row>
    <row r="31" spans="1:13" x14ac:dyDescent="0.25">
      <c r="A31" s="278">
        <v>44020</v>
      </c>
      <c r="B31" s="270" t="s">
        <v>64</v>
      </c>
      <c r="C31" s="98" t="s">
        <v>9</v>
      </c>
      <c r="D31" s="98">
        <v>1</v>
      </c>
      <c r="E31" s="99">
        <v>265000</v>
      </c>
      <c r="F31" s="99">
        <f t="shared" si="1"/>
        <v>265000</v>
      </c>
      <c r="G31" s="99"/>
      <c r="H31" s="100">
        <v>0.15</v>
      </c>
      <c r="I31" s="99">
        <f t="shared" si="0"/>
        <v>225250</v>
      </c>
      <c r="J31" s="99">
        <f>I31</f>
        <v>225250</v>
      </c>
      <c r="K31" s="99"/>
      <c r="L31" s="99"/>
      <c r="M31" s="98" t="s">
        <v>191</v>
      </c>
    </row>
    <row r="32" spans="1:13" x14ac:dyDescent="0.25">
      <c r="A32" s="282">
        <v>44071</v>
      </c>
      <c r="B32" s="283" t="s">
        <v>64</v>
      </c>
      <c r="C32" s="130" t="s">
        <v>9</v>
      </c>
      <c r="D32" s="130">
        <v>1</v>
      </c>
      <c r="E32" s="97">
        <v>225000</v>
      </c>
      <c r="F32" s="97">
        <f>E32*D32</f>
        <v>225000</v>
      </c>
      <c r="G32" s="97"/>
      <c r="H32" s="284"/>
      <c r="I32" s="97">
        <f t="shared" si="0"/>
        <v>225000</v>
      </c>
      <c r="J32" s="97">
        <f>I32</f>
        <v>225000</v>
      </c>
      <c r="K32" s="97"/>
      <c r="L32" s="97"/>
      <c r="M32" s="98" t="s">
        <v>191</v>
      </c>
    </row>
    <row r="33" spans="1:13" x14ac:dyDescent="0.25">
      <c r="A33" s="279"/>
      <c r="B33" s="273"/>
      <c r="C33" s="82"/>
      <c r="D33" s="82"/>
      <c r="E33" s="83"/>
      <c r="F33" s="83">
        <f>E33*D33</f>
        <v>0</v>
      </c>
      <c r="G33" s="83"/>
      <c r="H33" s="84"/>
      <c r="I33" s="83">
        <f t="shared" si="0"/>
        <v>0</v>
      </c>
      <c r="J33" s="83"/>
      <c r="K33" s="83"/>
      <c r="L33" s="83"/>
      <c r="M33" s="82"/>
    </row>
    <row r="34" spans="1:13" x14ac:dyDescent="0.25">
      <c r="A34" s="279"/>
      <c r="B34" s="273"/>
      <c r="C34" s="82"/>
      <c r="D34" s="82"/>
      <c r="E34" s="83"/>
      <c r="F34" s="83">
        <f t="shared" si="1"/>
        <v>0</v>
      </c>
      <c r="G34" s="83"/>
      <c r="H34" s="84"/>
      <c r="I34" s="83">
        <f t="shared" si="0"/>
        <v>0</v>
      </c>
      <c r="J34" s="83"/>
      <c r="K34" s="83"/>
      <c r="L34" s="83"/>
      <c r="M34" s="82"/>
    </row>
    <row r="35" spans="1:13" x14ac:dyDescent="0.25">
      <c r="A35" s="279"/>
      <c r="B35" s="273"/>
      <c r="C35" s="82"/>
      <c r="D35" s="82"/>
      <c r="E35" s="83"/>
      <c r="F35" s="83">
        <f t="shared" si="1"/>
        <v>0</v>
      </c>
      <c r="G35" s="83"/>
      <c r="H35" s="84"/>
      <c r="I35" s="83">
        <f t="shared" si="0"/>
        <v>0</v>
      </c>
      <c r="J35" s="83"/>
      <c r="K35" s="83"/>
      <c r="L35" s="83"/>
      <c r="M35" s="360"/>
    </row>
    <row r="36" spans="1:13" x14ac:dyDescent="0.25">
      <c r="A36" s="279"/>
      <c r="B36" s="273"/>
      <c r="C36" s="82"/>
      <c r="D36" s="82"/>
      <c r="E36" s="83"/>
      <c r="F36" s="83">
        <f t="shared" si="1"/>
        <v>0</v>
      </c>
      <c r="G36" s="83"/>
      <c r="H36" s="84"/>
      <c r="I36" s="83">
        <f t="shared" si="0"/>
        <v>0</v>
      </c>
      <c r="J36" s="83"/>
      <c r="K36" s="83"/>
      <c r="L36" s="83"/>
      <c r="M36" s="360"/>
    </row>
    <row r="37" spans="1:13" x14ac:dyDescent="0.25">
      <c r="A37" s="279"/>
      <c r="B37" s="273"/>
      <c r="C37" s="82"/>
      <c r="D37" s="82"/>
      <c r="E37" s="83"/>
      <c r="F37" s="83">
        <f t="shared" si="1"/>
        <v>0</v>
      </c>
      <c r="G37" s="83"/>
      <c r="H37" s="84"/>
      <c r="I37" s="83">
        <f t="shared" si="0"/>
        <v>0</v>
      </c>
      <c r="J37" s="83"/>
      <c r="K37" s="83"/>
      <c r="L37" s="83"/>
      <c r="M37" s="360"/>
    </row>
    <row r="38" spans="1:13" x14ac:dyDescent="0.25">
      <c r="A38" s="279"/>
      <c r="B38" s="273"/>
      <c r="C38" s="82"/>
      <c r="D38" s="82"/>
      <c r="E38" s="83"/>
      <c r="F38" s="83">
        <f t="shared" si="1"/>
        <v>0</v>
      </c>
      <c r="G38" s="83"/>
      <c r="H38" s="84"/>
      <c r="I38" s="83">
        <f t="shared" si="0"/>
        <v>0</v>
      </c>
      <c r="J38" s="83"/>
      <c r="K38" s="83"/>
      <c r="L38" s="83"/>
      <c r="M38" s="360"/>
    </row>
    <row r="39" spans="1:13" x14ac:dyDescent="0.25">
      <c r="A39" s="279"/>
      <c r="B39" s="273"/>
      <c r="C39" s="82"/>
      <c r="D39" s="82"/>
      <c r="E39" s="83"/>
      <c r="F39" s="83">
        <f t="shared" si="1"/>
        <v>0</v>
      </c>
      <c r="G39" s="83"/>
      <c r="H39" s="84"/>
      <c r="I39" s="83">
        <f t="shared" si="0"/>
        <v>0</v>
      </c>
      <c r="J39" s="83"/>
      <c r="K39" s="83"/>
      <c r="L39" s="83"/>
      <c r="M39" s="360"/>
    </row>
    <row r="40" spans="1:13" x14ac:dyDescent="0.25">
      <c r="A40" s="279"/>
      <c r="B40" s="273"/>
      <c r="C40" s="82"/>
      <c r="D40" s="82"/>
      <c r="E40" s="83"/>
      <c r="F40" s="83">
        <f t="shared" si="1"/>
        <v>0</v>
      </c>
      <c r="G40" s="83"/>
      <c r="H40" s="84"/>
      <c r="I40" s="83">
        <f t="shared" si="0"/>
        <v>0</v>
      </c>
      <c r="J40" s="83"/>
      <c r="K40" s="83"/>
      <c r="L40" s="83"/>
      <c r="M40" s="360"/>
    </row>
    <row r="41" spans="1:13" x14ac:dyDescent="0.25">
      <c r="A41" s="279"/>
      <c r="B41" s="273"/>
      <c r="C41" s="82"/>
      <c r="D41" s="82"/>
      <c r="E41" s="83"/>
      <c r="F41" s="83">
        <f t="shared" si="1"/>
        <v>0</v>
      </c>
      <c r="G41" s="83"/>
      <c r="H41" s="84"/>
      <c r="I41" s="83">
        <f t="shared" si="0"/>
        <v>0</v>
      </c>
      <c r="J41" s="83"/>
      <c r="K41" s="83"/>
      <c r="L41" s="83"/>
      <c r="M41" s="82"/>
    </row>
    <row r="42" spans="1:13" x14ac:dyDescent="0.25">
      <c r="A42" s="279"/>
      <c r="B42" s="273"/>
      <c r="C42" s="82"/>
      <c r="D42" s="82"/>
      <c r="E42" s="83"/>
      <c r="F42" s="83">
        <f t="shared" si="1"/>
        <v>0</v>
      </c>
      <c r="G42" s="83"/>
      <c r="H42" s="84"/>
      <c r="I42" s="83">
        <f t="shared" si="0"/>
        <v>0</v>
      </c>
      <c r="J42" s="83"/>
      <c r="K42" s="83"/>
      <c r="L42" s="83"/>
      <c r="M42" s="82"/>
    </row>
    <row r="43" spans="1:13" x14ac:dyDescent="0.25">
      <c r="A43" s="279"/>
      <c r="B43" s="273"/>
      <c r="C43" s="82"/>
      <c r="D43" s="82"/>
      <c r="E43" s="83"/>
      <c r="F43" s="83">
        <f t="shared" si="1"/>
        <v>0</v>
      </c>
      <c r="G43" s="83"/>
      <c r="H43" s="84"/>
      <c r="I43" s="83">
        <f t="shared" si="0"/>
        <v>0</v>
      </c>
      <c r="J43" s="83"/>
      <c r="K43" s="83"/>
      <c r="L43" s="83"/>
      <c r="M43" s="360"/>
    </row>
    <row r="44" spans="1:13" x14ac:dyDescent="0.25">
      <c r="A44" s="279"/>
      <c r="B44" s="273"/>
      <c r="C44" s="82"/>
      <c r="D44" s="82"/>
      <c r="E44" s="83"/>
      <c r="F44" s="83">
        <f t="shared" si="1"/>
        <v>0</v>
      </c>
      <c r="G44" s="83"/>
      <c r="H44" s="84"/>
      <c r="I44" s="83">
        <f t="shared" si="0"/>
        <v>0</v>
      </c>
      <c r="J44" s="83"/>
      <c r="K44" s="83"/>
      <c r="L44" s="83"/>
      <c r="M44" s="360"/>
    </row>
    <row r="45" spans="1:13" x14ac:dyDescent="0.25">
      <c r="A45" s="279"/>
      <c r="B45" s="273"/>
      <c r="C45" s="82"/>
      <c r="D45" s="82"/>
      <c r="E45" s="83"/>
      <c r="F45" s="83">
        <f t="shared" si="1"/>
        <v>0</v>
      </c>
      <c r="G45" s="83"/>
      <c r="H45" s="84"/>
      <c r="I45" s="83">
        <f t="shared" si="0"/>
        <v>0</v>
      </c>
      <c r="J45" s="83"/>
      <c r="K45" s="83"/>
      <c r="L45" s="83"/>
      <c r="M45" s="360"/>
    </row>
    <row r="46" spans="1:13" x14ac:dyDescent="0.25">
      <c r="A46" s="279"/>
      <c r="B46" s="273"/>
      <c r="C46" s="82"/>
      <c r="D46" s="82"/>
      <c r="E46" s="83"/>
      <c r="F46" s="83">
        <f t="shared" si="1"/>
        <v>0</v>
      </c>
      <c r="G46" s="83"/>
      <c r="H46" s="84"/>
      <c r="I46" s="83">
        <f t="shared" si="0"/>
        <v>0</v>
      </c>
      <c r="J46" s="83"/>
      <c r="K46" s="83"/>
      <c r="L46" s="83"/>
      <c r="M46" s="82"/>
    </row>
    <row r="47" spans="1:13" x14ac:dyDescent="0.25">
      <c r="A47" s="279"/>
      <c r="B47" s="273"/>
      <c r="C47" s="82"/>
      <c r="D47" s="82"/>
      <c r="E47" s="83"/>
      <c r="F47" s="83">
        <f t="shared" si="1"/>
        <v>0</v>
      </c>
      <c r="G47" s="83"/>
      <c r="H47" s="84"/>
      <c r="I47" s="83">
        <f t="shared" si="0"/>
        <v>0</v>
      </c>
      <c r="J47" s="83"/>
      <c r="K47" s="83"/>
      <c r="L47" s="83"/>
      <c r="M47" s="82"/>
    </row>
    <row r="48" spans="1:13" x14ac:dyDescent="0.25">
      <c r="A48" s="279"/>
      <c r="B48" s="273"/>
      <c r="C48" s="82"/>
      <c r="D48" s="82"/>
      <c r="E48" s="83"/>
      <c r="F48" s="83">
        <f t="shared" si="1"/>
        <v>0</v>
      </c>
      <c r="G48" s="83"/>
      <c r="H48" s="84"/>
      <c r="I48" s="83">
        <f t="shared" si="0"/>
        <v>0</v>
      </c>
      <c r="J48" s="83"/>
      <c r="K48" s="83"/>
      <c r="L48" s="83"/>
      <c r="M48" s="82"/>
    </row>
    <row r="49" spans="1:13" x14ac:dyDescent="0.25">
      <c r="A49" s="279"/>
      <c r="B49" s="273"/>
      <c r="C49" s="82"/>
      <c r="D49" s="82"/>
      <c r="E49" s="83"/>
      <c r="F49" s="83">
        <f t="shared" si="1"/>
        <v>0</v>
      </c>
      <c r="G49" s="83"/>
      <c r="H49" s="84"/>
      <c r="I49" s="83">
        <f t="shared" si="0"/>
        <v>0</v>
      </c>
      <c r="J49" s="83"/>
      <c r="K49" s="83"/>
      <c r="L49" s="83"/>
      <c r="M49" s="82"/>
    </row>
    <row r="50" spans="1:13" x14ac:dyDescent="0.25">
      <c r="A50" s="279"/>
      <c r="B50" s="273"/>
      <c r="C50" s="82"/>
      <c r="D50" s="82"/>
      <c r="E50" s="83"/>
      <c r="F50" s="83">
        <f t="shared" si="1"/>
        <v>0</v>
      </c>
      <c r="G50" s="83"/>
      <c r="H50" s="84"/>
      <c r="I50" s="83">
        <f t="shared" si="0"/>
        <v>0</v>
      </c>
      <c r="J50" s="83"/>
      <c r="K50" s="83"/>
      <c r="L50" s="83"/>
      <c r="M50" s="82"/>
    </row>
    <row r="51" spans="1:13" x14ac:dyDescent="0.25">
      <c r="A51" s="279"/>
      <c r="B51" s="273"/>
      <c r="C51" s="82"/>
      <c r="D51" s="82"/>
      <c r="E51" s="83"/>
      <c r="F51" s="83">
        <f t="shared" si="1"/>
        <v>0</v>
      </c>
      <c r="G51" s="83"/>
      <c r="H51" s="84"/>
      <c r="I51" s="83">
        <f t="shared" si="0"/>
        <v>0</v>
      </c>
      <c r="J51" s="83"/>
      <c r="K51" s="83"/>
      <c r="L51" s="83"/>
      <c r="M51" s="82"/>
    </row>
    <row r="52" spans="1:13" x14ac:dyDescent="0.25">
      <c r="A52" s="279"/>
      <c r="B52" s="273"/>
      <c r="C52" s="82"/>
      <c r="D52" s="82"/>
      <c r="E52" s="83"/>
      <c r="F52" s="83">
        <f t="shared" si="1"/>
        <v>0</v>
      </c>
      <c r="G52" s="83"/>
      <c r="H52" s="84"/>
      <c r="I52" s="83">
        <f t="shared" si="0"/>
        <v>0</v>
      </c>
      <c r="J52" s="83"/>
      <c r="K52" s="83"/>
      <c r="L52" s="83"/>
      <c r="M52" s="82"/>
    </row>
    <row r="53" spans="1:13" x14ac:dyDescent="0.25">
      <c r="A53" s="279"/>
      <c r="B53" s="273"/>
      <c r="C53" s="82"/>
      <c r="D53" s="82"/>
      <c r="E53" s="83"/>
      <c r="F53" s="83">
        <f t="shared" si="1"/>
        <v>0</v>
      </c>
      <c r="G53" s="83"/>
      <c r="H53" s="84"/>
      <c r="I53" s="83">
        <f t="shared" si="0"/>
        <v>0</v>
      </c>
      <c r="J53" s="83"/>
      <c r="K53" s="83"/>
      <c r="L53" s="83"/>
      <c r="M53" s="82"/>
    </row>
    <row r="54" spans="1:13" x14ac:dyDescent="0.25">
      <c r="A54" s="279"/>
      <c r="B54" s="273"/>
      <c r="C54" s="82"/>
      <c r="D54" s="82"/>
      <c r="E54" s="83"/>
      <c r="F54" s="83">
        <f t="shared" si="1"/>
        <v>0</v>
      </c>
      <c r="G54" s="83"/>
      <c r="H54" s="84"/>
      <c r="I54" s="83">
        <f t="shared" si="0"/>
        <v>0</v>
      </c>
      <c r="J54" s="83"/>
      <c r="K54" s="83"/>
      <c r="L54" s="83"/>
      <c r="M54" s="82"/>
    </row>
    <row r="55" spans="1:13" x14ac:dyDescent="0.25">
      <c r="A55" s="279"/>
      <c r="B55" s="273"/>
      <c r="C55" s="82"/>
      <c r="D55" s="82"/>
      <c r="E55" s="83"/>
      <c r="F55" s="83">
        <f t="shared" si="1"/>
        <v>0</v>
      </c>
      <c r="G55" s="83"/>
      <c r="H55" s="84"/>
      <c r="I55" s="83">
        <f t="shared" si="0"/>
        <v>0</v>
      </c>
      <c r="J55" s="83"/>
      <c r="K55" s="83"/>
      <c r="L55" s="83"/>
      <c r="M55" s="82"/>
    </row>
    <row r="56" spans="1:13" x14ac:dyDescent="0.25">
      <c r="A56" s="279"/>
      <c r="B56" s="273"/>
      <c r="C56" s="82"/>
      <c r="D56" s="82"/>
      <c r="E56" s="83"/>
      <c r="F56" s="83">
        <f t="shared" si="1"/>
        <v>0</v>
      </c>
      <c r="G56" s="83"/>
      <c r="H56" s="84"/>
      <c r="I56" s="83">
        <f t="shared" si="0"/>
        <v>0</v>
      </c>
      <c r="J56" s="83"/>
      <c r="K56" s="83"/>
      <c r="L56" s="83"/>
      <c r="M56" s="82"/>
    </row>
    <row r="57" spans="1:13" x14ac:dyDescent="0.25">
      <c r="A57" s="279"/>
      <c r="B57" s="273"/>
      <c r="C57" s="82"/>
      <c r="D57" s="82"/>
      <c r="E57" s="83"/>
      <c r="F57" s="83">
        <f t="shared" si="1"/>
        <v>0</v>
      </c>
      <c r="G57" s="83"/>
      <c r="H57" s="84"/>
      <c r="I57" s="83">
        <f t="shared" si="0"/>
        <v>0</v>
      </c>
      <c r="J57" s="83"/>
      <c r="K57" s="83"/>
      <c r="L57" s="83"/>
      <c r="M57" s="82"/>
    </row>
    <row r="58" spans="1:13" x14ac:dyDescent="0.25">
      <c r="A58" s="279"/>
      <c r="B58" s="273"/>
      <c r="C58" s="82"/>
      <c r="D58" s="82"/>
      <c r="E58" s="83"/>
      <c r="F58" s="83">
        <f t="shared" si="1"/>
        <v>0</v>
      </c>
      <c r="G58" s="83"/>
      <c r="H58" s="84"/>
      <c r="I58" s="83">
        <f t="shared" si="0"/>
        <v>0</v>
      </c>
      <c r="J58" s="83"/>
      <c r="K58" s="83"/>
      <c r="L58" s="83"/>
      <c r="M58" s="82"/>
    </row>
    <row r="59" spans="1:13" x14ac:dyDescent="0.25">
      <c r="A59" s="279"/>
      <c r="B59" s="273"/>
      <c r="C59" s="82"/>
      <c r="D59" s="82"/>
      <c r="E59" s="83"/>
      <c r="F59" s="83">
        <f t="shared" si="1"/>
        <v>0</v>
      </c>
      <c r="G59" s="83"/>
      <c r="H59" s="84"/>
      <c r="I59" s="83">
        <f t="shared" si="0"/>
        <v>0</v>
      </c>
      <c r="J59" s="83"/>
      <c r="K59" s="83"/>
      <c r="L59" s="83"/>
      <c r="M59" s="82"/>
    </row>
    <row r="60" spans="1:13" x14ac:dyDescent="0.25">
      <c r="A60" s="279"/>
      <c r="B60" s="273"/>
      <c r="C60" s="82"/>
      <c r="D60" s="82"/>
      <c r="E60" s="83"/>
      <c r="F60" s="83">
        <f t="shared" si="1"/>
        <v>0</v>
      </c>
      <c r="G60" s="83"/>
      <c r="H60" s="84"/>
      <c r="I60" s="83">
        <f t="shared" si="0"/>
        <v>0</v>
      </c>
      <c r="J60" s="83"/>
      <c r="K60" s="83"/>
      <c r="L60" s="83"/>
      <c r="M60" s="82"/>
    </row>
    <row r="61" spans="1:13" x14ac:dyDescent="0.25">
      <c r="A61" s="279"/>
      <c r="B61" s="273"/>
      <c r="C61" s="82"/>
      <c r="D61" s="82"/>
      <c r="E61" s="83"/>
      <c r="F61" s="83">
        <f t="shared" si="1"/>
        <v>0</v>
      </c>
      <c r="G61" s="83"/>
      <c r="H61" s="84"/>
      <c r="I61" s="83">
        <f t="shared" si="0"/>
        <v>0</v>
      </c>
      <c r="J61" s="83"/>
      <c r="K61" s="83"/>
      <c r="L61" s="83"/>
      <c r="M61" s="82"/>
    </row>
    <row r="62" spans="1:13" x14ac:dyDescent="0.25">
      <c r="A62" s="279"/>
      <c r="B62" s="273"/>
      <c r="C62" s="82"/>
      <c r="D62" s="82"/>
      <c r="E62" s="83"/>
      <c r="F62" s="83">
        <f t="shared" si="1"/>
        <v>0</v>
      </c>
      <c r="G62" s="83"/>
      <c r="H62" s="84"/>
      <c r="I62" s="83">
        <f t="shared" si="0"/>
        <v>0</v>
      </c>
      <c r="J62" s="83"/>
      <c r="K62" s="83"/>
      <c r="L62" s="83"/>
      <c r="M62" s="82"/>
    </row>
    <row r="63" spans="1:13" x14ac:dyDescent="0.25">
      <c r="A63" s="279"/>
      <c r="B63" s="273"/>
      <c r="C63" s="82"/>
      <c r="D63" s="82"/>
      <c r="E63" s="83"/>
      <c r="F63" s="83">
        <f t="shared" si="1"/>
        <v>0</v>
      </c>
      <c r="G63" s="83"/>
      <c r="H63" s="84"/>
      <c r="I63" s="83">
        <f t="shared" si="0"/>
        <v>0</v>
      </c>
      <c r="J63" s="83"/>
      <c r="K63" s="83"/>
      <c r="L63" s="83"/>
      <c r="M63" s="82"/>
    </row>
    <row r="64" spans="1:13" x14ac:dyDescent="0.25">
      <c r="A64" s="279"/>
      <c r="B64" s="273"/>
      <c r="C64" s="82"/>
      <c r="D64" s="82"/>
      <c r="E64" s="83"/>
      <c r="F64" s="83">
        <f>D64*E64</f>
        <v>0</v>
      </c>
      <c r="G64" s="83"/>
      <c r="H64" s="84"/>
      <c r="I64" s="83">
        <f t="shared" si="0"/>
        <v>0</v>
      </c>
      <c r="J64" s="83"/>
      <c r="K64" s="83"/>
      <c r="L64" s="83"/>
      <c r="M64" s="82"/>
    </row>
    <row r="65" spans="1:14" x14ac:dyDescent="0.25">
      <c r="A65" s="279"/>
      <c r="B65" s="273"/>
      <c r="C65" s="82"/>
      <c r="D65" s="82"/>
      <c r="E65" s="83"/>
      <c r="F65" s="83">
        <f t="shared" ref="F65:F71" si="6">D65*E65</f>
        <v>0</v>
      </c>
      <c r="G65" s="83"/>
      <c r="H65" s="84"/>
      <c r="I65" s="83">
        <f t="shared" si="0"/>
        <v>0</v>
      </c>
      <c r="J65" s="83"/>
      <c r="K65" s="83"/>
      <c r="L65" s="83"/>
      <c r="M65" s="82"/>
    </row>
    <row r="66" spans="1:14" x14ac:dyDescent="0.25">
      <c r="A66" s="279"/>
      <c r="B66" s="273"/>
      <c r="C66" s="82"/>
      <c r="D66" s="82"/>
      <c r="E66" s="83"/>
      <c r="F66" s="83">
        <f t="shared" si="6"/>
        <v>0</v>
      </c>
      <c r="G66" s="83"/>
      <c r="H66" s="84"/>
      <c r="I66" s="83">
        <f t="shared" si="0"/>
        <v>0</v>
      </c>
      <c r="J66" s="83"/>
      <c r="K66" s="83"/>
      <c r="L66" s="83"/>
      <c r="M66" s="82"/>
    </row>
    <row r="67" spans="1:14" x14ac:dyDescent="0.25">
      <c r="A67" s="279"/>
      <c r="B67" s="273"/>
      <c r="C67" s="82"/>
      <c r="D67" s="82"/>
      <c r="E67" s="83"/>
      <c r="F67" s="83">
        <f t="shared" si="6"/>
        <v>0</v>
      </c>
      <c r="G67" s="83"/>
      <c r="H67" s="84"/>
      <c r="I67" s="83">
        <f t="shared" si="0"/>
        <v>0</v>
      </c>
      <c r="J67" s="83"/>
      <c r="K67" s="83"/>
      <c r="L67" s="83"/>
      <c r="M67" s="82"/>
    </row>
    <row r="68" spans="1:14" x14ac:dyDescent="0.25">
      <c r="A68" s="279"/>
      <c r="B68" s="273"/>
      <c r="C68" s="82"/>
      <c r="D68" s="82"/>
      <c r="E68" s="83"/>
      <c r="F68" s="83">
        <f t="shared" si="6"/>
        <v>0</v>
      </c>
      <c r="G68" s="83"/>
      <c r="H68" s="84"/>
      <c r="I68" s="83">
        <f t="shared" si="0"/>
        <v>0</v>
      </c>
      <c r="J68" s="83"/>
      <c r="K68" s="83"/>
      <c r="L68" s="83"/>
      <c r="M68" s="82"/>
    </row>
    <row r="69" spans="1:14" x14ac:dyDescent="0.25">
      <c r="A69" s="279"/>
      <c r="B69" s="273"/>
      <c r="C69" s="82"/>
      <c r="D69" s="82"/>
      <c r="E69" s="83"/>
      <c r="F69" s="83">
        <f t="shared" si="6"/>
        <v>0</v>
      </c>
      <c r="G69" s="83"/>
      <c r="H69" s="84"/>
      <c r="I69" s="83">
        <f t="shared" ref="I69:I71" si="7">F69*(1-H69)-G69</f>
        <v>0</v>
      </c>
      <c r="J69" s="83"/>
      <c r="K69" s="83"/>
      <c r="L69" s="83"/>
      <c r="M69" s="82"/>
    </row>
    <row r="70" spans="1:14" x14ac:dyDescent="0.25">
      <c r="A70" s="279"/>
      <c r="B70" s="273"/>
      <c r="C70" s="82"/>
      <c r="D70" s="82"/>
      <c r="E70" s="83"/>
      <c r="F70" s="83">
        <f t="shared" si="6"/>
        <v>0</v>
      </c>
      <c r="G70" s="83"/>
      <c r="H70" s="84"/>
      <c r="I70" s="83">
        <f t="shared" si="7"/>
        <v>0</v>
      </c>
      <c r="J70" s="83"/>
      <c r="K70" s="83"/>
      <c r="L70" s="83"/>
      <c r="M70" s="82"/>
    </row>
    <row r="71" spans="1:14" x14ac:dyDescent="0.25">
      <c r="A71" s="280"/>
      <c r="B71" s="272"/>
      <c r="C71" s="75"/>
      <c r="D71" s="75"/>
      <c r="E71" s="76"/>
      <c r="F71" s="76">
        <f t="shared" si="6"/>
        <v>0</v>
      </c>
      <c r="G71" s="76"/>
      <c r="H71" s="77"/>
      <c r="I71" s="76">
        <f t="shared" si="7"/>
        <v>0</v>
      </c>
      <c r="J71" s="76"/>
      <c r="K71" s="76"/>
      <c r="L71" s="76"/>
      <c r="M71" s="75"/>
    </row>
    <row r="72" spans="1:14" s="243" customFormat="1" ht="12" x14ac:dyDescent="0.2">
      <c r="A72" s="358" t="s">
        <v>68</v>
      </c>
      <c r="B72" s="359"/>
      <c r="C72" s="359"/>
      <c r="D72" s="237">
        <f>SUM(D9:D71)</f>
        <v>40</v>
      </c>
      <c r="E72" s="237"/>
      <c r="F72" s="238">
        <f>SUM(F9:F71)</f>
        <v>17940000</v>
      </c>
      <c r="G72" s="239"/>
      <c r="H72" s="238"/>
      <c r="I72" s="240">
        <f>SUM(I9:I71)</f>
        <v>9009250</v>
      </c>
      <c r="J72" s="241">
        <f>SUM(J9:J71)</f>
        <v>7729250</v>
      </c>
      <c r="K72" s="241">
        <f>SUM(K10:K23)</f>
        <v>990000</v>
      </c>
      <c r="L72" s="241"/>
      <c r="M72" s="242"/>
      <c r="N72" s="361"/>
    </row>
    <row r="73" spans="1:14" s="243" customFormat="1" ht="12" x14ac:dyDescent="0.2">
      <c r="A73" s="356" t="s">
        <v>72</v>
      </c>
      <c r="B73" s="357"/>
      <c r="C73" s="357"/>
      <c r="D73" s="244"/>
      <c r="E73" s="244"/>
      <c r="F73" s="245">
        <f>F72</f>
        <v>17940000</v>
      </c>
      <c r="G73" s="246"/>
      <c r="H73" s="245"/>
      <c r="I73" s="247"/>
      <c r="J73" s="246"/>
      <c r="K73" s="246"/>
      <c r="L73" s="246"/>
      <c r="M73" s="242"/>
      <c r="N73" s="361"/>
    </row>
    <row r="74" spans="1:14" s="243" customFormat="1" ht="12" x14ac:dyDescent="0.2">
      <c r="A74" s="356" t="s">
        <v>114</v>
      </c>
      <c r="B74" s="357"/>
      <c r="C74" s="367"/>
      <c r="D74" s="244"/>
      <c r="E74" s="244"/>
      <c r="F74" s="245">
        <f>I72</f>
        <v>9009250</v>
      </c>
      <c r="G74" s="246"/>
      <c r="H74" s="245"/>
      <c r="I74" s="247"/>
      <c r="J74" s="246"/>
      <c r="K74" s="246"/>
      <c r="L74" s="246"/>
      <c r="M74" s="242"/>
      <c r="N74" s="248"/>
    </row>
    <row r="75" spans="1:14" s="243" customFormat="1" ht="12" x14ac:dyDescent="0.2">
      <c r="A75" s="356" t="s">
        <v>69</v>
      </c>
      <c r="B75" s="357"/>
      <c r="C75" s="357"/>
      <c r="D75" s="244"/>
      <c r="E75" s="244"/>
      <c r="F75" s="249">
        <f>J72</f>
        <v>7729250</v>
      </c>
      <c r="G75" s="250"/>
      <c r="H75" s="250"/>
      <c r="I75" s="247"/>
      <c r="J75" s="246"/>
      <c r="K75" s="246"/>
      <c r="L75" s="246"/>
      <c r="M75" s="242"/>
    </row>
    <row r="76" spans="1:14" s="243" customFormat="1" ht="12" x14ac:dyDescent="0.2">
      <c r="A76" s="356" t="s">
        <v>70</v>
      </c>
      <c r="B76" s="357"/>
      <c r="C76" s="357"/>
      <c r="D76" s="244"/>
      <c r="E76" s="244"/>
      <c r="F76" s="251">
        <f>K72</f>
        <v>990000</v>
      </c>
      <c r="G76" s="246"/>
      <c r="H76" s="245"/>
      <c r="I76" s="247"/>
      <c r="J76" s="246"/>
      <c r="K76" s="246"/>
      <c r="L76" s="246"/>
      <c r="M76" s="242"/>
    </row>
    <row r="77" spans="1:14" s="243" customFormat="1" ht="12" x14ac:dyDescent="0.2">
      <c r="A77" s="356" t="s">
        <v>71</v>
      </c>
      <c r="B77" s="357"/>
      <c r="C77" s="357"/>
      <c r="D77" s="244"/>
      <c r="E77" s="244"/>
      <c r="F77" s="251">
        <v>0</v>
      </c>
      <c r="G77" s="246"/>
      <c r="H77" s="245"/>
      <c r="I77" s="247"/>
      <c r="J77" s="246"/>
      <c r="K77" s="246"/>
      <c r="L77" s="246"/>
      <c r="M77" s="242"/>
    </row>
    <row r="79" spans="1:14" x14ac:dyDescent="0.25">
      <c r="A79" s="274"/>
      <c r="B79" s="274"/>
      <c r="C79" s="252"/>
      <c r="D79" s="252"/>
      <c r="E79" s="252"/>
      <c r="F79" s="252"/>
      <c r="G79" s="71"/>
      <c r="H79" s="71"/>
      <c r="I79" s="71"/>
      <c r="J79" s="71"/>
      <c r="K79" s="71"/>
      <c r="L79" s="71"/>
    </row>
    <row r="80" spans="1:14" x14ac:dyDescent="0.25">
      <c r="A80" s="274"/>
      <c r="B80" s="274"/>
      <c r="C80" s="253"/>
      <c r="D80" s="253"/>
      <c r="E80" s="253"/>
      <c r="F80" s="253"/>
      <c r="G80" s="71"/>
      <c r="H80" s="71"/>
      <c r="I80" s="71"/>
      <c r="J80" s="71"/>
      <c r="K80" s="71"/>
      <c r="L80" s="71"/>
    </row>
    <row r="83" spans="1:4" s="87" customFormat="1" x14ac:dyDescent="0.25">
      <c r="A83" s="275"/>
      <c r="B83" s="275"/>
      <c r="C83" s="88"/>
      <c r="D83" s="88"/>
    </row>
  </sheetData>
  <mergeCells count="40">
    <mergeCell ref="I7:I8"/>
    <mergeCell ref="A10:A11"/>
    <mergeCell ref="B10:B11"/>
    <mergeCell ref="A12:A13"/>
    <mergeCell ref="B12:B13"/>
    <mergeCell ref="N72:N73"/>
    <mergeCell ref="A73:C73"/>
    <mergeCell ref="A75:C75"/>
    <mergeCell ref="A76:C76"/>
    <mergeCell ref="M15:M18"/>
    <mergeCell ref="A24:A25"/>
    <mergeCell ref="A74:C74"/>
    <mergeCell ref="M19:M21"/>
    <mergeCell ref="M24:M25"/>
    <mergeCell ref="B15:B18"/>
    <mergeCell ref="G15:G18"/>
    <mergeCell ref="A19:A21"/>
    <mergeCell ref="B19:B21"/>
    <mergeCell ref="A15:A18"/>
    <mergeCell ref="A77:C77"/>
    <mergeCell ref="A72:C72"/>
    <mergeCell ref="M39:M40"/>
    <mergeCell ref="M43:M45"/>
    <mergeCell ref="M35:M38"/>
    <mergeCell ref="A3:M3"/>
    <mergeCell ref="A5:I5"/>
    <mergeCell ref="A6:A8"/>
    <mergeCell ref="C6:I6"/>
    <mergeCell ref="B7:B8"/>
    <mergeCell ref="C7:C8"/>
    <mergeCell ref="D7:D8"/>
    <mergeCell ref="E7:E8"/>
    <mergeCell ref="J7:J8"/>
    <mergeCell ref="K7:K8"/>
    <mergeCell ref="J6:L6"/>
    <mergeCell ref="M6:M8"/>
    <mergeCell ref="F7:F8"/>
    <mergeCell ref="A4:M4"/>
    <mergeCell ref="L7:L8"/>
    <mergeCell ref="G7:H7"/>
  </mergeCells>
  <pageMargins left="0.33" right="0.2" top="0.45" bottom="0.39" header="0.3" footer="0.3"/>
  <pageSetup paperSize="9" orientation="landscape" horizontalDpi="4294967293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4"/>
  <sheetViews>
    <sheetView topLeftCell="A42" workbookViewId="0">
      <selection activeCell="E72" sqref="E72"/>
    </sheetView>
  </sheetViews>
  <sheetFormatPr defaultColWidth="9.140625" defaultRowHeight="15" x14ac:dyDescent="0.25"/>
  <cols>
    <col min="1" max="1" width="10.140625" style="151" customWidth="1"/>
    <col min="2" max="2" width="41.28515625" style="152" customWidth="1"/>
    <col min="3" max="3" width="13.42578125" style="134" bestFit="1" customWidth="1"/>
    <col min="4" max="4" width="14.5703125" style="134" bestFit="1" customWidth="1"/>
    <col min="5" max="5" width="20.85546875" style="135" customWidth="1"/>
    <col min="6" max="6" width="18.7109375" style="135" bestFit="1" customWidth="1"/>
    <col min="7" max="16384" width="9.140625" style="135"/>
  </cols>
  <sheetData>
    <row r="1" spans="1:16" x14ac:dyDescent="0.25">
      <c r="A1" s="381" t="s">
        <v>0</v>
      </c>
      <c r="B1" s="381"/>
      <c r="G1" s="118"/>
      <c r="H1" s="118"/>
      <c r="I1" s="118"/>
      <c r="J1" s="119"/>
      <c r="K1" s="118"/>
      <c r="L1" s="118"/>
      <c r="M1" s="118"/>
      <c r="N1" s="120"/>
      <c r="O1" s="121"/>
      <c r="P1" s="122"/>
    </row>
    <row r="2" spans="1:16" x14ac:dyDescent="0.25">
      <c r="A2" s="128" t="s">
        <v>2</v>
      </c>
      <c r="B2" s="133"/>
      <c r="G2" s="118"/>
      <c r="H2" s="118"/>
      <c r="I2" s="118"/>
      <c r="J2" s="119"/>
      <c r="K2" s="118"/>
      <c r="L2" s="118"/>
      <c r="M2" s="118"/>
      <c r="N2" s="123"/>
      <c r="O2" s="121"/>
      <c r="P2" s="122"/>
    </row>
    <row r="3" spans="1:16" ht="15.75" x14ac:dyDescent="0.25">
      <c r="A3" s="128"/>
      <c r="B3" s="133"/>
      <c r="C3" s="129"/>
      <c r="D3" s="129"/>
      <c r="E3" s="124"/>
      <c r="F3" s="124"/>
      <c r="G3" s="118"/>
      <c r="H3" s="118"/>
      <c r="I3" s="118"/>
      <c r="J3" s="119"/>
      <c r="K3" s="118"/>
      <c r="L3" s="118"/>
      <c r="M3" s="118"/>
      <c r="N3" s="123"/>
      <c r="O3" s="121"/>
      <c r="P3" s="122"/>
    </row>
    <row r="4" spans="1:16" ht="18.75" x14ac:dyDescent="0.25">
      <c r="A4" s="382" t="s">
        <v>73</v>
      </c>
      <c r="B4" s="382"/>
      <c r="C4" s="382"/>
      <c r="D4" s="382"/>
      <c r="E4" s="382"/>
      <c r="F4" s="382"/>
      <c r="G4" s="125"/>
      <c r="H4" s="125"/>
      <c r="I4" s="126"/>
      <c r="J4" s="126"/>
      <c r="K4" s="126"/>
      <c r="L4" s="126"/>
      <c r="M4" s="126"/>
      <c r="N4" s="126"/>
      <c r="O4" s="126"/>
      <c r="P4" s="126"/>
    </row>
    <row r="5" spans="1:16" ht="18.75" x14ac:dyDescent="0.25">
      <c r="A5" s="383"/>
      <c r="B5" s="383"/>
      <c r="C5" s="383"/>
      <c r="D5" s="383"/>
      <c r="E5" s="383"/>
      <c r="F5" s="383"/>
      <c r="G5" s="125"/>
      <c r="H5" s="125"/>
      <c r="I5" s="126"/>
      <c r="J5" s="126"/>
      <c r="K5" s="126"/>
      <c r="L5" s="126"/>
      <c r="M5" s="126"/>
      <c r="N5" s="126"/>
      <c r="O5" s="126"/>
      <c r="P5" s="126"/>
    </row>
    <row r="7" spans="1:16" s="127" customFormat="1" ht="15.75" x14ac:dyDescent="0.25">
      <c r="A7" s="384" t="s">
        <v>74</v>
      </c>
      <c r="B7" s="385" t="s">
        <v>75</v>
      </c>
      <c r="C7" s="386" t="s">
        <v>76</v>
      </c>
      <c r="D7" s="387"/>
      <c r="E7" s="388" t="s">
        <v>8</v>
      </c>
      <c r="F7" s="385" t="s">
        <v>77</v>
      </c>
    </row>
    <row r="8" spans="1:16" s="131" customFormat="1" ht="15.75" x14ac:dyDescent="0.25">
      <c r="A8" s="384"/>
      <c r="B8" s="385"/>
      <c r="C8" s="132" t="s">
        <v>78</v>
      </c>
      <c r="D8" s="132" t="s">
        <v>79</v>
      </c>
      <c r="E8" s="388"/>
      <c r="F8" s="385"/>
    </row>
    <row r="9" spans="1:16" x14ac:dyDescent="0.25">
      <c r="A9" s="136">
        <v>43955</v>
      </c>
      <c r="B9" s="137" t="s">
        <v>81</v>
      </c>
      <c r="C9" s="138"/>
      <c r="D9" s="138">
        <v>700000</v>
      </c>
      <c r="E9" s="139"/>
      <c r="F9" s="139"/>
    </row>
    <row r="10" spans="1:16" x14ac:dyDescent="0.25">
      <c r="A10" s="140"/>
      <c r="B10" s="141" t="s">
        <v>82</v>
      </c>
      <c r="C10" s="142"/>
      <c r="D10" s="142">
        <v>150000</v>
      </c>
      <c r="E10" s="143"/>
      <c r="F10" s="143"/>
    </row>
    <row r="11" spans="1:16" x14ac:dyDescent="0.25">
      <c r="A11" s="140"/>
      <c r="B11" s="141" t="s">
        <v>83</v>
      </c>
      <c r="C11" s="142"/>
      <c r="D11" s="142">
        <v>24000</v>
      </c>
      <c r="E11" s="143"/>
      <c r="F11" s="143"/>
    </row>
    <row r="12" spans="1:16" x14ac:dyDescent="0.25">
      <c r="A12" s="140"/>
      <c r="B12" s="141" t="s">
        <v>84</v>
      </c>
      <c r="C12" s="142"/>
      <c r="D12" s="142">
        <v>60000</v>
      </c>
      <c r="E12" s="143"/>
      <c r="F12" s="143"/>
    </row>
    <row r="13" spans="1:16" x14ac:dyDescent="0.25">
      <c r="A13" s="140"/>
      <c r="B13" s="141" t="s">
        <v>85</v>
      </c>
      <c r="C13" s="142"/>
      <c r="D13" s="142">
        <v>55000</v>
      </c>
      <c r="E13" s="143"/>
      <c r="F13" s="143"/>
    </row>
    <row r="14" spans="1:16" x14ac:dyDescent="0.25">
      <c r="A14" s="140"/>
      <c r="B14" s="141" t="s">
        <v>86</v>
      </c>
      <c r="C14" s="142"/>
      <c r="D14" s="142">
        <v>4000</v>
      </c>
      <c r="E14" s="143"/>
      <c r="F14" s="143"/>
    </row>
    <row r="15" spans="1:16" x14ac:dyDescent="0.25">
      <c r="A15" s="140"/>
      <c r="B15" s="141" t="s">
        <v>87</v>
      </c>
      <c r="C15" s="142"/>
      <c r="D15" s="142">
        <v>75000</v>
      </c>
      <c r="E15" s="143"/>
      <c r="F15" s="143"/>
    </row>
    <row r="16" spans="1:16" x14ac:dyDescent="0.25">
      <c r="A16" s="140"/>
      <c r="B16" s="141" t="s">
        <v>88</v>
      </c>
      <c r="C16" s="142"/>
      <c r="D16" s="142">
        <v>80000</v>
      </c>
      <c r="E16" s="143"/>
      <c r="F16" s="143"/>
    </row>
    <row r="17" spans="1:6" x14ac:dyDescent="0.25">
      <c r="A17" s="140"/>
      <c r="B17" s="141" t="s">
        <v>89</v>
      </c>
      <c r="C17" s="142"/>
      <c r="D17" s="142">
        <v>30000</v>
      </c>
      <c r="E17" s="143"/>
      <c r="F17" s="143"/>
    </row>
    <row r="18" spans="1:6" x14ac:dyDescent="0.25">
      <c r="A18" s="140"/>
      <c r="B18" s="141" t="s">
        <v>90</v>
      </c>
      <c r="C18" s="142"/>
      <c r="D18" s="142">
        <v>45000</v>
      </c>
      <c r="E18" s="143"/>
      <c r="F18" s="143"/>
    </row>
    <row r="19" spans="1:6" x14ac:dyDescent="0.25">
      <c r="A19" s="140"/>
      <c r="B19" s="141" t="s">
        <v>91</v>
      </c>
      <c r="C19" s="142"/>
      <c r="D19" s="142">
        <v>35000</v>
      </c>
      <c r="E19" s="143"/>
      <c r="F19" s="143"/>
    </row>
    <row r="20" spans="1:6" x14ac:dyDescent="0.25">
      <c r="A20" s="140"/>
      <c r="B20" s="141" t="s">
        <v>92</v>
      </c>
      <c r="C20" s="142"/>
      <c r="D20" s="142">
        <v>100000</v>
      </c>
      <c r="E20" s="143"/>
      <c r="F20" s="143"/>
    </row>
    <row r="21" spans="1:6" x14ac:dyDescent="0.25">
      <c r="A21" s="140"/>
      <c r="B21" s="141" t="s">
        <v>93</v>
      </c>
      <c r="C21" s="142"/>
      <c r="D21" s="142">
        <v>60000</v>
      </c>
      <c r="E21" s="143"/>
      <c r="F21" s="143"/>
    </row>
    <row r="22" spans="1:6" x14ac:dyDescent="0.25">
      <c r="A22" s="140"/>
      <c r="B22" s="141" t="s">
        <v>94</v>
      </c>
      <c r="C22" s="142"/>
      <c r="D22" s="142">
        <v>35000</v>
      </c>
      <c r="E22" s="143"/>
      <c r="F22" s="143"/>
    </row>
    <row r="23" spans="1:6" x14ac:dyDescent="0.25">
      <c r="A23" s="140"/>
      <c r="B23" s="141" t="s">
        <v>95</v>
      </c>
      <c r="C23" s="142"/>
      <c r="D23" s="142">
        <f>15000+20000+5000+10000</f>
        <v>50000</v>
      </c>
      <c r="E23" s="143"/>
      <c r="F23" s="143"/>
    </row>
    <row r="24" spans="1:6" x14ac:dyDescent="0.25">
      <c r="A24" s="140">
        <v>43957</v>
      </c>
      <c r="B24" s="141" t="s">
        <v>96</v>
      </c>
      <c r="C24" s="142"/>
      <c r="D24" s="142">
        <v>15000</v>
      </c>
      <c r="E24" s="143"/>
      <c r="F24" s="143"/>
    </row>
    <row r="25" spans="1:6" x14ac:dyDescent="0.25">
      <c r="A25" s="140"/>
      <c r="B25" s="141" t="s">
        <v>97</v>
      </c>
      <c r="C25" s="142"/>
      <c r="D25" s="142">
        <v>55000</v>
      </c>
      <c r="E25" s="143"/>
      <c r="F25" s="143"/>
    </row>
    <row r="26" spans="1:6" x14ac:dyDescent="0.25">
      <c r="A26" s="140"/>
      <c r="B26" s="141" t="s">
        <v>98</v>
      </c>
      <c r="C26" s="142"/>
      <c r="D26" s="142">
        <v>4000</v>
      </c>
      <c r="E26" s="143"/>
      <c r="F26" s="143"/>
    </row>
    <row r="27" spans="1:6" x14ac:dyDescent="0.25">
      <c r="A27" s="140"/>
      <c r="B27" s="141" t="s">
        <v>99</v>
      </c>
      <c r="C27" s="142"/>
      <c r="D27" s="142">
        <v>100000</v>
      </c>
      <c r="E27" s="143"/>
      <c r="F27" s="143"/>
    </row>
    <row r="28" spans="1:6" x14ac:dyDescent="0.25">
      <c r="A28" s="140"/>
      <c r="B28" s="141" t="s">
        <v>100</v>
      </c>
      <c r="C28" s="142"/>
      <c r="D28" s="142">
        <v>25000</v>
      </c>
      <c r="E28" s="143"/>
      <c r="F28" s="143"/>
    </row>
    <row r="29" spans="1:6" x14ac:dyDescent="0.25">
      <c r="A29" s="140"/>
      <c r="B29" s="141" t="s">
        <v>101</v>
      </c>
      <c r="C29" s="142"/>
      <c r="D29" s="142">
        <f>45000+26000</f>
        <v>71000</v>
      </c>
      <c r="E29" s="143"/>
      <c r="F29" s="143"/>
    </row>
    <row r="30" spans="1:6" x14ac:dyDescent="0.25">
      <c r="A30" s="140"/>
      <c r="B30" s="141" t="s">
        <v>102</v>
      </c>
      <c r="C30" s="142"/>
      <c r="D30" s="142">
        <f>25000</f>
        <v>25000</v>
      </c>
      <c r="E30" s="143"/>
      <c r="F30" s="143"/>
    </row>
    <row r="31" spans="1:6" x14ac:dyDescent="0.25">
      <c r="A31" s="140"/>
      <c r="B31" s="141" t="s">
        <v>103</v>
      </c>
      <c r="C31" s="142"/>
      <c r="D31" s="142">
        <v>45000</v>
      </c>
      <c r="E31" s="143"/>
      <c r="F31" s="143"/>
    </row>
    <row r="32" spans="1:6" x14ac:dyDescent="0.25">
      <c r="A32" s="140"/>
      <c r="B32" s="141" t="s">
        <v>104</v>
      </c>
      <c r="C32" s="142"/>
      <c r="D32" s="142">
        <v>18000</v>
      </c>
      <c r="E32" s="143"/>
      <c r="F32" s="143"/>
    </row>
    <row r="33" spans="1:6" x14ac:dyDescent="0.25">
      <c r="A33" s="140"/>
      <c r="B33" s="141" t="s">
        <v>105</v>
      </c>
      <c r="C33" s="142"/>
      <c r="D33" s="142">
        <v>62000</v>
      </c>
      <c r="E33" s="143"/>
      <c r="F33" s="143"/>
    </row>
    <row r="34" spans="1:6" ht="15.75" customHeight="1" x14ac:dyDescent="0.25">
      <c r="A34" s="140"/>
      <c r="B34" s="141" t="s">
        <v>106</v>
      </c>
      <c r="C34" s="142"/>
      <c r="D34" s="142">
        <f>60000+35000+66000</f>
        <v>161000</v>
      </c>
      <c r="E34" s="143"/>
      <c r="F34" s="143"/>
    </row>
    <row r="35" spans="1:6" ht="15.75" customHeight="1" x14ac:dyDescent="0.25">
      <c r="A35" s="140"/>
      <c r="B35" s="141" t="s">
        <v>86</v>
      </c>
      <c r="C35" s="142"/>
      <c r="D35" s="142">
        <v>90000</v>
      </c>
      <c r="E35" s="143"/>
      <c r="F35" s="143"/>
    </row>
    <row r="36" spans="1:6" ht="15.75" customHeight="1" x14ac:dyDescent="0.25">
      <c r="A36" s="140">
        <v>43958</v>
      </c>
      <c r="B36" s="141" t="s">
        <v>107</v>
      </c>
      <c r="C36" s="142">
        <v>2749000</v>
      </c>
      <c r="D36" s="142"/>
      <c r="E36" s="143"/>
      <c r="F36" s="143"/>
    </row>
    <row r="37" spans="1:6" ht="15.75" customHeight="1" x14ac:dyDescent="0.25">
      <c r="A37" s="140">
        <v>43959</v>
      </c>
      <c r="B37" s="141" t="s">
        <v>108</v>
      </c>
      <c r="C37" s="142">
        <v>1630000</v>
      </c>
      <c r="D37" s="142"/>
      <c r="E37" s="143"/>
      <c r="F37" s="143"/>
    </row>
    <row r="38" spans="1:6" ht="15.75" customHeight="1" x14ac:dyDescent="0.25">
      <c r="A38" s="140">
        <v>43959</v>
      </c>
      <c r="B38" s="141" t="s">
        <v>109</v>
      </c>
      <c r="C38" s="142">
        <v>990000</v>
      </c>
      <c r="D38" s="142"/>
      <c r="E38" s="143"/>
      <c r="F38" s="143"/>
    </row>
    <row r="39" spans="1:6" ht="15.75" customHeight="1" x14ac:dyDescent="0.25">
      <c r="A39" s="140">
        <v>43959</v>
      </c>
      <c r="B39" s="141" t="s">
        <v>81</v>
      </c>
      <c r="C39" s="142">
        <v>185000</v>
      </c>
      <c r="D39" s="142"/>
      <c r="E39" s="143"/>
      <c r="F39" s="143"/>
    </row>
    <row r="40" spans="1:6" ht="15.75" customHeight="1" x14ac:dyDescent="0.25">
      <c r="A40" s="140">
        <v>43962</v>
      </c>
      <c r="B40" s="141" t="s">
        <v>184</v>
      </c>
      <c r="C40" s="142">
        <v>835000</v>
      </c>
      <c r="D40" s="142"/>
      <c r="E40" s="143"/>
      <c r="F40" s="143"/>
    </row>
    <row r="41" spans="1:6" ht="15.75" customHeight="1" x14ac:dyDescent="0.25">
      <c r="A41" s="140">
        <v>43964</v>
      </c>
      <c r="B41" s="141" t="s">
        <v>184</v>
      </c>
      <c r="C41" s="142">
        <v>475000</v>
      </c>
      <c r="D41" s="142"/>
      <c r="E41" s="143"/>
      <c r="F41" s="143"/>
    </row>
    <row r="42" spans="1:6" ht="15.75" customHeight="1" x14ac:dyDescent="0.25">
      <c r="A42" s="140">
        <v>43964</v>
      </c>
      <c r="B42" s="141" t="s">
        <v>115</v>
      </c>
      <c r="C42" s="142"/>
      <c r="D42" s="142">
        <v>75000</v>
      </c>
      <c r="E42" s="143"/>
      <c r="F42" s="143"/>
    </row>
    <row r="43" spans="1:6" hidden="1" x14ac:dyDescent="0.25">
      <c r="A43" s="140"/>
      <c r="B43" s="141"/>
      <c r="C43" s="142"/>
      <c r="D43" s="142"/>
      <c r="E43" s="143"/>
      <c r="F43" s="143"/>
    </row>
    <row r="44" spans="1:6" hidden="1" x14ac:dyDescent="0.25">
      <c r="A44" s="140"/>
      <c r="B44" s="141"/>
      <c r="C44" s="142"/>
      <c r="D44" s="142"/>
      <c r="E44" s="143"/>
      <c r="F44" s="143"/>
    </row>
    <row r="45" spans="1:6" hidden="1" x14ac:dyDescent="0.25">
      <c r="A45" s="140"/>
      <c r="B45" s="141"/>
      <c r="C45" s="142"/>
      <c r="D45" s="142"/>
      <c r="E45" s="143"/>
      <c r="F45" s="143"/>
    </row>
    <row r="46" spans="1:6" hidden="1" x14ac:dyDescent="0.25">
      <c r="A46" s="144"/>
      <c r="B46" s="145"/>
      <c r="C46" s="146"/>
      <c r="D46" s="146"/>
      <c r="E46" s="147"/>
      <c r="F46" s="147"/>
    </row>
    <row r="47" spans="1:6" x14ac:dyDescent="0.25">
      <c r="A47" s="140">
        <v>43962</v>
      </c>
      <c r="B47" s="141" t="s">
        <v>110</v>
      </c>
      <c r="C47" s="142"/>
      <c r="D47" s="142">
        <v>1314000</v>
      </c>
      <c r="E47" s="143"/>
      <c r="F47" s="143"/>
    </row>
    <row r="48" spans="1:6" x14ac:dyDescent="0.25">
      <c r="A48" s="140"/>
      <c r="B48" s="141" t="s">
        <v>116</v>
      </c>
      <c r="C48" s="142"/>
      <c r="D48" s="142">
        <v>1150000</v>
      </c>
      <c r="E48" s="143"/>
      <c r="F48" s="143"/>
    </row>
    <row r="49" spans="1:6" x14ac:dyDescent="0.25">
      <c r="A49" s="140"/>
      <c r="B49" s="141" t="s">
        <v>117</v>
      </c>
      <c r="C49" s="142"/>
      <c r="D49" s="142">
        <v>14657500</v>
      </c>
      <c r="E49" s="143"/>
      <c r="F49" s="143"/>
    </row>
    <row r="50" spans="1:6" x14ac:dyDescent="0.25">
      <c r="A50" s="140"/>
      <c r="B50" s="141" t="s">
        <v>118</v>
      </c>
      <c r="C50" s="142"/>
      <c r="D50" s="142">
        <v>18000000</v>
      </c>
      <c r="E50" s="143"/>
      <c r="F50" s="143"/>
    </row>
    <row r="51" spans="1:6" x14ac:dyDescent="0.25">
      <c r="A51" s="140"/>
      <c r="B51" s="141" t="s">
        <v>146</v>
      </c>
      <c r="C51" s="142"/>
      <c r="D51" s="142">
        <v>1000000</v>
      </c>
      <c r="E51" s="143"/>
      <c r="F51" s="143"/>
    </row>
    <row r="52" spans="1:6" x14ac:dyDescent="0.25">
      <c r="A52" s="140"/>
      <c r="B52" s="141" t="s">
        <v>119</v>
      </c>
      <c r="C52" s="142"/>
      <c r="D52" s="142">
        <v>2000000</v>
      </c>
      <c r="E52" s="143"/>
      <c r="F52" s="143"/>
    </row>
    <row r="53" spans="1:6" x14ac:dyDescent="0.25">
      <c r="A53" s="193">
        <v>43987</v>
      </c>
      <c r="B53" s="194" t="s">
        <v>145</v>
      </c>
      <c r="C53" s="195"/>
      <c r="D53" s="195">
        <v>1512000</v>
      </c>
      <c r="E53" s="196"/>
      <c r="F53" s="196"/>
    </row>
    <row r="54" spans="1:6" x14ac:dyDescent="0.25">
      <c r="A54" s="193">
        <v>43988</v>
      </c>
      <c r="B54" s="194" t="s">
        <v>166</v>
      </c>
      <c r="C54" s="195">
        <f>250000</f>
        <v>250000</v>
      </c>
      <c r="D54" s="195"/>
      <c r="E54" s="196"/>
      <c r="F54" s="196"/>
    </row>
    <row r="55" spans="1:6" x14ac:dyDescent="0.25">
      <c r="A55" s="193">
        <v>44009</v>
      </c>
      <c r="B55" s="194" t="s">
        <v>177</v>
      </c>
      <c r="C55" s="195">
        <v>970000</v>
      </c>
      <c r="D55" s="195"/>
      <c r="E55" s="196"/>
      <c r="F55" s="196"/>
    </row>
    <row r="56" spans="1:6" x14ac:dyDescent="0.25">
      <c r="A56" s="193">
        <v>44013</v>
      </c>
      <c r="B56" s="194" t="s">
        <v>182</v>
      </c>
      <c r="C56" s="195">
        <v>220000</v>
      </c>
      <c r="D56" s="195"/>
      <c r="E56" s="196"/>
      <c r="F56" s="196"/>
    </row>
    <row r="57" spans="1:6" x14ac:dyDescent="0.25">
      <c r="A57" s="193">
        <v>44018</v>
      </c>
      <c r="B57" s="194" t="s">
        <v>183</v>
      </c>
      <c r="C57" s="195">
        <v>150000</v>
      </c>
      <c r="D57" s="195"/>
      <c r="E57" s="196"/>
      <c r="F57" s="196"/>
    </row>
    <row r="58" spans="1:6" x14ac:dyDescent="0.25">
      <c r="A58" s="193"/>
      <c r="B58" s="194"/>
      <c r="C58" s="195"/>
      <c r="D58" s="195"/>
      <c r="E58" s="196"/>
      <c r="F58" s="196"/>
    </row>
    <row r="59" spans="1:6" x14ac:dyDescent="0.25">
      <c r="A59" s="193"/>
      <c r="B59" s="194"/>
      <c r="C59" s="195"/>
      <c r="D59" s="195"/>
      <c r="E59" s="196"/>
      <c r="F59" s="196"/>
    </row>
    <row r="60" spans="1:6" x14ac:dyDescent="0.25">
      <c r="A60" s="193"/>
      <c r="B60" s="194"/>
      <c r="C60" s="195"/>
      <c r="D60" s="195"/>
      <c r="E60" s="196"/>
      <c r="F60" s="196"/>
    </row>
    <row r="61" spans="1:6" x14ac:dyDescent="0.25">
      <c r="A61" s="193"/>
      <c r="B61" s="194"/>
      <c r="C61" s="195"/>
      <c r="D61" s="195"/>
      <c r="E61" s="196"/>
      <c r="F61" s="196"/>
    </row>
    <row r="62" spans="1:6" x14ac:dyDescent="0.25">
      <c r="A62" s="193"/>
      <c r="B62" s="194"/>
      <c r="C62" s="195"/>
      <c r="D62" s="195"/>
      <c r="E62" s="196"/>
      <c r="F62" s="196"/>
    </row>
    <row r="63" spans="1:6" x14ac:dyDescent="0.25">
      <c r="A63" s="193"/>
      <c r="B63" s="194"/>
      <c r="C63" s="195"/>
      <c r="D63" s="195"/>
      <c r="E63" s="196"/>
      <c r="F63" s="196"/>
    </row>
    <row r="64" spans="1:6" x14ac:dyDescent="0.25">
      <c r="A64" s="193"/>
      <c r="B64" s="194"/>
      <c r="C64" s="195"/>
      <c r="D64" s="195"/>
      <c r="E64" s="196"/>
      <c r="F64" s="196"/>
    </row>
    <row r="65" spans="1:6" x14ac:dyDescent="0.25">
      <c r="A65" s="193"/>
      <c r="B65" s="194"/>
      <c r="C65" s="195"/>
      <c r="D65" s="195"/>
      <c r="E65" s="196"/>
      <c r="F65" s="196"/>
    </row>
    <row r="66" spans="1:6" x14ac:dyDescent="0.25">
      <c r="A66" s="193"/>
      <c r="B66" s="194"/>
      <c r="C66" s="195"/>
      <c r="D66" s="195"/>
      <c r="E66" s="196"/>
      <c r="F66" s="196"/>
    </row>
    <row r="67" spans="1:6" x14ac:dyDescent="0.25">
      <c r="A67" s="193"/>
      <c r="B67" s="194"/>
      <c r="C67" s="195"/>
      <c r="D67" s="195"/>
      <c r="E67" s="196"/>
      <c r="F67" s="196"/>
    </row>
    <row r="68" spans="1:6" x14ac:dyDescent="0.25">
      <c r="A68" s="193"/>
      <c r="B68" s="194"/>
      <c r="C68" s="195"/>
      <c r="D68" s="195"/>
      <c r="E68" s="196"/>
      <c r="F68" s="196"/>
    </row>
    <row r="69" spans="1:6" s="150" customFormat="1" ht="14.25" x14ac:dyDescent="0.25">
      <c r="A69" s="380" t="s">
        <v>111</v>
      </c>
      <c r="B69" s="380"/>
      <c r="C69" s="148">
        <f>SUM(C9:C68)</f>
        <v>8454000</v>
      </c>
      <c r="D69" s="148">
        <f>SUM(D9:D68)</f>
        <v>41882500</v>
      </c>
      <c r="E69" s="149"/>
      <c r="F69" s="149"/>
    </row>
    <row r="84" spans="6:6" x14ac:dyDescent="0.25">
      <c r="F84" s="135" t="s">
        <v>80</v>
      </c>
    </row>
  </sheetData>
  <mergeCells count="9">
    <mergeCell ref="A69:B69"/>
    <mergeCell ref="A1:B1"/>
    <mergeCell ref="A4:F4"/>
    <mergeCell ref="A5:F5"/>
    <mergeCell ref="A7:A8"/>
    <mergeCell ref="B7:B8"/>
    <mergeCell ref="C7:D7"/>
    <mergeCell ref="E7:E8"/>
    <mergeCell ref="F7:F8"/>
  </mergeCells>
  <pageMargins left="0.34" right="0.24" top="0.45" bottom="0.48" header="0.3" footer="0.3"/>
  <pageSetup paperSize="9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KHO T5</vt:lpstr>
      <vt:lpstr>KHO T6</vt:lpstr>
      <vt:lpstr>KHO T7</vt:lpstr>
      <vt:lpstr>KHO T8</vt:lpstr>
      <vt:lpstr>Sheet1</vt:lpstr>
      <vt:lpstr>DOANH THU</vt:lpstr>
      <vt:lpstr>CHI PHÍ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2020-09-16T09:27:36Z</dcterms:modified>
</cp:coreProperties>
</file>