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THU CHI" sheetId="1" r:id="rId1"/>
    <sheet name="DOANH THU" sheetId="2" r:id="rId2"/>
    <sheet name="BÁO CÁO" sheetId="3" r:id="rId3"/>
  </sheets>
  <definedNames>
    <definedName name="_xlnm._FilterDatabase" localSheetId="0" hidden="1">'THU CHI'!$A$5:$G$107</definedName>
  </definedNames>
  <calcPr calcId="144525"/>
</workbook>
</file>

<file path=xl/calcChain.xml><?xml version="1.0" encoding="utf-8"?>
<calcChain xmlns="http://schemas.openxmlformats.org/spreadsheetml/2006/main">
  <c r="D10" i="3" l="1"/>
  <c r="D9" i="3"/>
  <c r="D8" i="3"/>
  <c r="C8" i="3"/>
  <c r="D11" i="3" l="1"/>
  <c r="D140" i="1"/>
  <c r="C16" i="3" s="1"/>
  <c r="E146" i="1"/>
  <c r="D18" i="3" s="1"/>
  <c r="F146" i="1"/>
  <c r="G146" i="1"/>
  <c r="D146" i="1"/>
  <c r="E153" i="1"/>
  <c r="F153" i="1"/>
  <c r="G153" i="1"/>
  <c r="F19" i="3" s="1"/>
  <c r="D153" i="1"/>
  <c r="E169" i="1"/>
  <c r="F169" i="1"/>
  <c r="G169" i="1"/>
  <c r="F20" i="3" s="1"/>
  <c r="D169" i="1"/>
  <c r="E203" i="1"/>
  <c r="D25" i="3" s="1"/>
  <c r="F203" i="1"/>
  <c r="E25" i="3" s="1"/>
  <c r="G203" i="1"/>
  <c r="F25" i="3" s="1"/>
  <c r="D203" i="1"/>
  <c r="E224" i="1"/>
  <c r="D21" i="3" s="1"/>
  <c r="F224" i="1"/>
  <c r="G224" i="1"/>
  <c r="F21" i="3" s="1"/>
  <c r="D224" i="1"/>
  <c r="E242" i="1"/>
  <c r="F242" i="1"/>
  <c r="G242" i="1"/>
  <c r="F22" i="3" s="1"/>
  <c r="D242" i="1"/>
  <c r="E251" i="1"/>
  <c r="F251" i="1"/>
  <c r="G251" i="1"/>
  <c r="F24" i="3" s="1"/>
  <c r="D251" i="1"/>
  <c r="E263" i="1"/>
  <c r="F263" i="1"/>
  <c r="G263" i="1"/>
  <c r="F23" i="3" s="1"/>
  <c r="D263" i="1"/>
  <c r="E140" i="1"/>
  <c r="D16" i="3" s="1"/>
  <c r="F140" i="1"/>
  <c r="E16" i="3" s="1"/>
  <c r="E26" i="3" s="1"/>
  <c r="G140" i="1"/>
  <c r="F16" i="3" s="1"/>
  <c r="E121" i="1"/>
  <c r="F121" i="1"/>
  <c r="G121" i="1"/>
  <c r="D121" i="1"/>
  <c r="C17" i="3" s="1"/>
  <c r="D26" i="3" l="1"/>
  <c r="F26" i="3"/>
  <c r="C28" i="3" s="1"/>
  <c r="C26" i="3"/>
  <c r="C27" i="3" l="1"/>
  <c r="C29" i="3" s="1"/>
  <c r="E107" i="1" l="1"/>
  <c r="F107" i="1"/>
  <c r="D107" i="1"/>
  <c r="D109" i="1" l="1"/>
  <c r="G90" i="1"/>
  <c r="G107" i="1" s="1"/>
  <c r="D110" i="1" s="1"/>
</calcChain>
</file>

<file path=xl/sharedStrings.xml><?xml version="1.0" encoding="utf-8"?>
<sst xmlns="http://schemas.openxmlformats.org/spreadsheetml/2006/main" count="1215" uniqueCount="288">
  <si>
    <t>Anh Lâm đóng tiền cổ phần</t>
  </si>
  <si>
    <t>DOANH THU BÁN HÀNG</t>
  </si>
  <si>
    <t>Tháng 9</t>
  </si>
  <si>
    <t>Tháng 10</t>
  </si>
  <si>
    <t>Tháng 11</t>
  </si>
  <si>
    <t>CÔNG NỢ THU HỒI ĐƯỢC</t>
  </si>
  <si>
    <t>Đại lý Thủy Vi</t>
  </si>
  <si>
    <t>Đại lý Thanh Hòa</t>
  </si>
  <si>
    <t>Đại lý Dung Phi</t>
  </si>
  <si>
    <t>Đại lý anh Minh Gia Lâm</t>
  </si>
  <si>
    <t>Đại lý Trường Hiền</t>
  </si>
  <si>
    <t>Đại lý Tuyết Nhung</t>
  </si>
  <si>
    <t>Anh Sơn nhân viên Vĩnh Phúc</t>
  </si>
  <si>
    <t>Đại lý chị Huệ Điện Biên</t>
  </si>
  <si>
    <t>Thu tiền hoàn ứng lương giả định để vay vốn NH của Hương</t>
  </si>
  <si>
    <t>ĐL Thủy Vi thanh toán tiền cờ giải bóng chuyền chào mừng 20/11 ở Vĩnh Phúc</t>
  </si>
  <si>
    <t>Đặt cọc tiền nhập hàng đợt 7</t>
  </si>
  <si>
    <t xml:space="preserve">Thanh toán lần 1 </t>
  </si>
  <si>
    <t>Thanh toán lần 2</t>
  </si>
  <si>
    <t>Lan ứng lương tháng 9 và 10</t>
  </si>
  <si>
    <t>Phí chuyển khoản</t>
  </si>
  <si>
    <t>Tâm ứng lương tháng 9 và 10</t>
  </si>
  <si>
    <t>Anh Sơn ứng lương tháng 10</t>
  </si>
  <si>
    <t>Em Tâm ứng lương tháng 10</t>
  </si>
  <si>
    <t>Long kho vận ứng lương tháng 10</t>
  </si>
  <si>
    <t>Anh Sơn ứng lương tháng 9 và 10</t>
  </si>
  <si>
    <t>Thanh toán tiền lương tháng 10 cho Đức thiết kế</t>
  </si>
  <si>
    <t>Thanh toán cho Tâm phần còn lại của lương T9,10 và các khoản Tâm ứng để mua thực phẩm, văn phòng phẩm đã chi cho cty từ 11/ 9 đến 27/11</t>
  </si>
  <si>
    <t>Thanh toán cho a Sơn lương tháng 9+10</t>
  </si>
  <si>
    <t>A Sơn ứng lương tháng 11</t>
  </si>
  <si>
    <t>Chi phí công tác HN- Vĩnh Phúc- Tuyên Quang tiền vé cầu đường</t>
  </si>
  <si>
    <t>Chi phí công tác HN- Vĩnh Phúc- Tuyên Quang tiền xăng xe ô tô</t>
  </si>
  <si>
    <t>Vay bạn Nhất để Nhập hàng</t>
  </si>
  <si>
    <t>Thanh toán tiền mua ô tô</t>
  </si>
  <si>
    <t>Cước gửi hàng a Quang Sgon</t>
  </si>
  <si>
    <t>Thanh toán kinh phí tham gia CT Thương hiệu, nhãn hiệu, dịch vụ</t>
  </si>
  <si>
    <t>Chi phí công tác Hòa Bình- HN- Ninh Bình tiền cầu đường</t>
  </si>
  <si>
    <t>Chi phí công tác Hòa Bình- HN- Ninh Bình tiền ăn trưa</t>
  </si>
  <si>
    <t>Chi phí công tác Hòa Bình- HN- Ninh Bình tiền xăng dầu</t>
  </si>
  <si>
    <t>Thanh toán phí đăng ký giao dịch đảm bảo, phí quản lý TS, phí chuyển tiền liên NH và phí công chứng khi lấy xe về</t>
  </si>
  <si>
    <t>Thanh toán tiền mua xăng</t>
  </si>
  <si>
    <t>Phí sử dụng đường bộ cty CP đăng kiểm Nam HN</t>
  </si>
  <si>
    <t>Mua phí bảo hiểm ô tô</t>
  </si>
  <si>
    <t>Anh Lâm ứng Tâm chi phí văn phòng</t>
  </si>
  <si>
    <t>Chi phí công tác TP Tuyên Quang ( A Lâm, a Sơn) tiền xăng xe</t>
  </si>
  <si>
    <t>Chi phí công tác TP Tuyên Quang ( A Lâm, a Sơn) tiền tiếp khách</t>
  </si>
  <si>
    <t xml:space="preserve">Chi phí công tác TP Tuyên Quang ( A Lâm, a Sơn) tiền cầu đường </t>
  </si>
  <si>
    <t>Thanh toán phí giấy phép đăng ký kinh doanh sửa đổi lần 1 bao gồm VAT</t>
  </si>
  <si>
    <t>Thanh toán 50% tiền mua áo đồng phục Nanomilk</t>
  </si>
  <si>
    <t>Chi phí tiếp khách</t>
  </si>
  <si>
    <t>Thanh toán tiền thuê kho từ 13/9-&gt; 13/10 và 13/10- 13/11</t>
  </si>
  <si>
    <t>Thanh toán chi phí tiếp khách đi công tác Vĩnh Phúc</t>
  </si>
  <si>
    <t>Chi phí tiếp khách đoàn chị Hà bên tiền Patincoi</t>
  </si>
  <si>
    <t>Cafe tiếp khách</t>
  </si>
  <si>
    <t>Thanh toán tiền thuê ô tô fat sinh 3 ngày 10,11,12/11 do việc nhận ô tô mới mua bị chậm vì khi nộp thuế môn bài ghi sai đ/c văn phòng cty</t>
  </si>
  <si>
    <t>Thay đổi gương xe + công</t>
  </si>
  <si>
    <t xml:space="preserve">Cafe tiếp khách </t>
  </si>
  <si>
    <t>Cafe tiếp khách Vĩnh Phúc</t>
  </si>
  <si>
    <t>Thanh toán tiền mua 25 áo đồng phục bóng đá NanoMilk</t>
  </si>
  <si>
    <t>Thanh toán lần 2 phí dịch vụ sở hữu trí tuệ 2 nhãn</t>
  </si>
  <si>
    <t>Thanh toán lần 2 tiền biển ĐL Tuyết Nhung- em Trường</t>
  </si>
  <si>
    <t>Chi phí fat sinh thuê xe 2,5 ngày do xe mua đang làm thủ tục bị chạm tiến độ</t>
  </si>
  <si>
    <t>Phí xe ô tô quá hạn do bên bán ô tô ghi sai địa chỉ văn phòng cty khi đi làm đăng ký xe</t>
  </si>
  <si>
    <t>Thanh toán tiền điện tháng 11</t>
  </si>
  <si>
    <t>Chi phí xăng ô tô công ty</t>
  </si>
  <si>
    <t>Chi phí chuyển hàng cho chị Huệ Điện Biên</t>
  </si>
  <si>
    <t>Chi phí xăng ô tô cty</t>
  </si>
  <si>
    <t>Chi phí bữa tối đi khai trương ĐL Dung Phi lập Thạch Vĩnh Phúc</t>
  </si>
  <si>
    <t xml:space="preserve">Chi phí tiếp khách đi công tác Gia Lâm chuẩn bị khai trương ĐLý </t>
  </si>
  <si>
    <t>Thanh toán cước viễn thông Viettel cố định cty tháng 9, 10</t>
  </si>
  <si>
    <t>Chi phí mua 03 cây xanh cho văn phòng và 01 cây tặng chú Lưu Vinh TBT báo Pháp luật</t>
  </si>
  <si>
    <t>Cty ứng trước tiền in decan, stady cho ĐLý chị Huệ Điện Biên</t>
  </si>
  <si>
    <t>Chi phí mua hoa quả bánh kẹo lễ ký kết với sàn TMĐT BigBuy ngày 30/11</t>
  </si>
  <si>
    <t>Chi phí chuyển fat Standy NanoMilk cho ĐL Chị Huệ Điện Biên</t>
  </si>
  <si>
    <t>Chi phí mua xăng</t>
  </si>
  <si>
    <t>Ứng trước tiền in 5000 túi giấy trong Sài Gòn</t>
  </si>
  <si>
    <t xml:space="preserve">Chi phí tiếp khách chay Thiên An </t>
  </si>
  <si>
    <t>CÔNG TY CỔ PHẦN ĐT &amp; PT NANO MILK</t>
  </si>
  <si>
    <t xml:space="preserve"> Số:………./PKD. MST: 0108806878</t>
  </si>
  <si>
    <t>Ngày</t>
  </si>
  <si>
    <t>Diễn giải</t>
  </si>
  <si>
    <t>Ghi chú</t>
  </si>
  <si>
    <t>TK cty BIDV</t>
  </si>
  <si>
    <t>TK cá nhân a Lâm ( Tiền mặt)</t>
  </si>
  <si>
    <t>TK cá nhân A Lâm</t>
  </si>
  <si>
    <t>Khoản mục chi phí</t>
  </si>
  <si>
    <t>thu</t>
  </si>
  <si>
    <t>chi</t>
  </si>
  <si>
    <t>Cổ phần</t>
  </si>
  <si>
    <t>Hàng hóa</t>
  </si>
  <si>
    <t>Lương, thưởng</t>
  </si>
  <si>
    <t>Khác</t>
  </si>
  <si>
    <t>Đi đường</t>
  </si>
  <si>
    <t>Vay</t>
  </si>
  <si>
    <t>Vận chuyển</t>
  </si>
  <si>
    <t>Tiếp khách, công tác</t>
  </si>
  <si>
    <t>Văn phòng</t>
  </si>
  <si>
    <t>Vé máy bay CT Sài Gòn</t>
  </si>
  <si>
    <t>Chi phí tham gia 2 số CT Hãy chọn giá đúng V3</t>
  </si>
  <si>
    <t>mua giấy A4 sử dụng trong văn phòng</t>
  </si>
  <si>
    <t>Thanh toán số còn lại của HĐ 200 áo đồng phục</t>
  </si>
  <si>
    <t>Thanh toán tiền phí dịch vụ T 11 và nước T9</t>
  </si>
  <si>
    <t>tiếp khách tại ẩm thực nhà sàn km8</t>
  </si>
  <si>
    <t>Phí dịch vụ hồ sơ đăng ký sở hữu trí tuệ 2 nhãn L1</t>
  </si>
  <si>
    <t>Thanh toán lương T9 cho chị Thanh kế toán thuế</t>
  </si>
  <si>
    <t>Biển bảng</t>
  </si>
  <si>
    <t>Văn Phòng</t>
  </si>
  <si>
    <t>Vận Chuyển</t>
  </si>
  <si>
    <t>Tổng Cộng</t>
  </si>
  <si>
    <t>Trong đó:</t>
  </si>
  <si>
    <t xml:space="preserve">Như vậy Tổng thu tháng 9: </t>
  </si>
  <si>
    <t xml:space="preserve">             Tổng chi tháng 9:</t>
  </si>
  <si>
    <t>Chi phí biển bảng</t>
  </si>
  <si>
    <t>Tổng cộng</t>
  </si>
  <si>
    <t>CỘNG HÒA XÃ HỘI CHỦ NGHĨA VIỆT NAM</t>
  </si>
  <si>
    <t xml:space="preserve">       Độc lập – Tự do – Hạnh phúc</t>
  </si>
  <si>
    <t>BÁO CÁO TỔNG QUAN</t>
  </si>
  <si>
    <t>STT</t>
  </si>
  <si>
    <t>NỘI DUNG DIỄN GIẢI</t>
  </si>
  <si>
    <t>Số lượng</t>
  </si>
  <si>
    <t>Số tiền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</si>
  <si>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</si>
  <si>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</si>
  <si>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</si>
  <si>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</si>
  <si>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Chi phí đi đường</t>
  </si>
  <si>
    <t>Chi phí khác</t>
  </si>
  <si>
    <t>Chi phí văn phòng</t>
  </si>
  <si>
    <t>Tổng thu</t>
  </si>
  <si>
    <t>Tổng chi</t>
  </si>
  <si>
    <t>Lợi nhuận: Thu - Chi</t>
  </si>
  <si>
    <t>Người lập biều</t>
  </si>
  <si>
    <t>Giám đốc</t>
  </si>
  <si>
    <t>Ký, ghi rõ họ tên)</t>
  </si>
  <si>
    <t>(Ký tên, đóng dấu)</t>
  </si>
  <si>
    <t>Tháng 11/2019</t>
  </si>
  <si>
    <t>Nội dung diễn giải</t>
  </si>
  <si>
    <t>Hàng Hóa</t>
  </si>
  <si>
    <t>Chi phí biển bảng, đại lý</t>
  </si>
  <si>
    <t>Chi phí lương thưởng</t>
  </si>
  <si>
    <t>Chi phí tiếp khách, công tác</t>
  </si>
  <si>
    <t>BẢNG TỔNG HỢP CÁC KHOẢN THU CHI THÁNG 11/2019</t>
  </si>
  <si>
    <t xml:space="preserve">SỔ THEO DÕI ĐƠN HÀNG </t>
  </si>
  <si>
    <t xml:space="preserve">       TỪ 1/11 ĐẾN30/11/2019</t>
  </si>
  <si>
    <t>Ngày, tháng</t>
  </si>
  <si>
    <t>Người bán</t>
  </si>
  <si>
    <t>Thông tin khách hàng</t>
  </si>
  <si>
    <t>Thông tin về sản phẩm</t>
  </si>
  <si>
    <t>Thành tiền sau CK(VNĐ)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</si>
  <si>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</si>
  <si>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</si>
  <si>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</si>
  <si>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</si>
  <si>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</si>
  <si>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</si>
  <si>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Thành tiền (VNĐ)</t>
  </si>
  <si>
    <t>Chiết khấu</t>
  </si>
  <si>
    <t>1/11</t>
  </si>
  <si>
    <t>Anh Sơn</t>
  </si>
  <si>
    <t>Khách lẻ</t>
  </si>
  <si>
    <t>BCX90</t>
  </si>
  <si>
    <t>A Lâm- A Sơn</t>
  </si>
  <si>
    <t xml:space="preserve">ĐL Trường Hiền </t>
  </si>
  <si>
    <t>Tam Đảo Vĩnh Phúc</t>
  </si>
  <si>
    <t>1CX90</t>
  </si>
  <si>
    <t>Đã trừ đơn hàng nhập về ngày 12/1</t>
  </si>
  <si>
    <t>2CX90</t>
  </si>
  <si>
    <t>3CX90</t>
  </si>
  <si>
    <t>GCX90</t>
  </si>
  <si>
    <t>SN45</t>
  </si>
  <si>
    <t>GC90</t>
  </si>
  <si>
    <t>TD90</t>
  </si>
  <si>
    <t>Anh Lâm</t>
  </si>
  <si>
    <t>Chị Huệ Điện Biên</t>
  </si>
  <si>
    <t>0368972468</t>
  </si>
  <si>
    <t>3/11</t>
  </si>
  <si>
    <t>KH Hòa Bình</t>
  </si>
  <si>
    <t>4/11</t>
  </si>
  <si>
    <t>Chị Dung</t>
  </si>
  <si>
    <t>B5,25 Vinhomes Botanica, Hàm Nghi, Mỹ Đình</t>
  </si>
  <si>
    <t>5/11</t>
  </si>
  <si>
    <t>Chị Thu</t>
  </si>
  <si>
    <t>Lạch Tray, Hải Phòng</t>
  </si>
  <si>
    <t>SOY</t>
  </si>
  <si>
    <t>Em Long kho</t>
  </si>
  <si>
    <t xml:space="preserve">Chị Nho </t>
  </si>
  <si>
    <t>Hải Phòng</t>
  </si>
  <si>
    <t>Em Tâm</t>
  </si>
  <si>
    <t>6/11</t>
  </si>
  <si>
    <t>Chị Xuân</t>
  </si>
  <si>
    <t>Hà Nội</t>
  </si>
  <si>
    <t>Demo Bii Mall</t>
  </si>
  <si>
    <t xml:space="preserve">Em Tâm </t>
  </si>
  <si>
    <t>Chị Xuyến</t>
  </si>
  <si>
    <t>Bắc Ninh</t>
  </si>
  <si>
    <t>0964036000</t>
  </si>
  <si>
    <t>7/11</t>
  </si>
  <si>
    <t>18T1 An Khánh</t>
  </si>
  <si>
    <t>8/11</t>
  </si>
  <si>
    <t>9/11</t>
  </si>
  <si>
    <t>1CX45</t>
  </si>
  <si>
    <t>10/11</t>
  </si>
  <si>
    <t>A Sơn V.Phúc</t>
  </si>
  <si>
    <t>ĐL Xuân Hòa</t>
  </si>
  <si>
    <t>Demo</t>
  </si>
  <si>
    <t>11/11</t>
  </si>
  <si>
    <t xml:space="preserve">Anh Sơn </t>
  </si>
  <si>
    <t>Cô Hà</t>
  </si>
  <si>
    <t>13/11</t>
  </si>
  <si>
    <t>Em Hảo</t>
  </si>
  <si>
    <t>Anh Mạnh</t>
  </si>
  <si>
    <t>Chị Thủy</t>
  </si>
  <si>
    <t>Chị Nga</t>
  </si>
  <si>
    <t>2CX45</t>
  </si>
  <si>
    <t>14/11</t>
  </si>
  <si>
    <t>15/11</t>
  </si>
  <si>
    <t xml:space="preserve">Chị Nguyệt </t>
  </si>
  <si>
    <t>16/11</t>
  </si>
  <si>
    <t>18/11</t>
  </si>
  <si>
    <t>Chị Phương</t>
  </si>
  <si>
    <t>Chị Trường Hải Phòng</t>
  </si>
  <si>
    <t>Cty Biển Đỏ Hải Phòng</t>
  </si>
  <si>
    <t>19/11</t>
  </si>
  <si>
    <t>Chị  Minh</t>
  </si>
  <si>
    <t>SN 22, ngõ 175, Nam Từ Liêm, HN</t>
  </si>
  <si>
    <t>0988520592</t>
  </si>
  <si>
    <t>Chị Nguyệt Lạng Sơn</t>
  </si>
  <si>
    <t>Chị Loan</t>
  </si>
  <si>
    <t>20/11</t>
  </si>
  <si>
    <t>Hàng mẫu đi công tác</t>
  </si>
  <si>
    <t>Hỏi lại A Sơn xem hàng mẫu đã trả lại cty chưa</t>
  </si>
  <si>
    <t>21/11</t>
  </si>
  <si>
    <t>34 Hàng Thùng</t>
  </si>
  <si>
    <t>22/11</t>
  </si>
  <si>
    <t>ĐL chị Huệ Điện Biên</t>
  </si>
  <si>
    <t>23/11</t>
  </si>
  <si>
    <t>A Sơn V. Phúc</t>
  </si>
  <si>
    <t>ĐL Dung Phi</t>
  </si>
  <si>
    <t>Xuân Hòa Lập Thạch Vĩnh Phúc</t>
  </si>
  <si>
    <t>Bà Hồng Minh</t>
  </si>
  <si>
    <t>24/11</t>
  </si>
  <si>
    <t xml:space="preserve">Anh Minh </t>
  </si>
  <si>
    <t>Gia Lâm</t>
  </si>
  <si>
    <t>Hiệu thuốc Vinh Quang</t>
  </si>
  <si>
    <t>Phúc Thị Thạch Thất</t>
  </si>
  <si>
    <t>25/11</t>
  </si>
  <si>
    <t>Hỏi a Sơn xem hàng mẫu đã trả cty chưa</t>
  </si>
  <si>
    <t>26/11</t>
  </si>
  <si>
    <t>E Nam thiết kế</t>
  </si>
  <si>
    <t>Hàng mẫu đi chụp ảnh</t>
  </si>
  <si>
    <t>Bác Vinh nhà báo</t>
  </si>
  <si>
    <t>27/11</t>
  </si>
  <si>
    <t xml:space="preserve">ĐL Anh Minh </t>
  </si>
  <si>
    <t>Đã trừ đơn hàng nhập về ngày 18/1(356) và đơn hàng nhập về ngày 31/1(1001)</t>
  </si>
  <si>
    <t>ĐL Thủy Vi</t>
  </si>
  <si>
    <t>29/11</t>
  </si>
  <si>
    <t>A Lâm</t>
  </si>
  <si>
    <t>Chị Ngân</t>
  </si>
  <si>
    <t>Đan Phượng</t>
  </si>
  <si>
    <t>30/11</t>
  </si>
  <si>
    <t>Big Buy</t>
  </si>
  <si>
    <t>KH mua hai hộp sữa non chỉ tính 800.000đ còn lại cty tặng</t>
  </si>
  <si>
    <t>E Long Kdoanh</t>
  </si>
  <si>
    <t>3CX45</t>
  </si>
  <si>
    <t>Lễ ký kết Big buy</t>
  </si>
  <si>
    <t xml:space="preserve">Pha cho khách trải nghiệm </t>
  </si>
  <si>
    <t>Hàng tặng khách khi giao lưu</t>
  </si>
  <si>
    <t>27/10</t>
  </si>
  <si>
    <t>Hỏi Tâm xem hàng mẫu đã trả lại chưa</t>
  </si>
  <si>
    <t>Tổng doanh số bán hàng toàn công ty tháng 11/2019</t>
  </si>
  <si>
    <t xml:space="preserve">Thực tế tiền mặt thu về </t>
  </si>
  <si>
    <t xml:space="preserve"> KH thanh toán bằng chuyển khoản</t>
  </si>
  <si>
    <t xml:space="preserve">Thực tế công nợ KH phải thanh toán </t>
  </si>
  <si>
    <t>Chênh lệch</t>
  </si>
  <si>
    <t>Doanh số a Lâm</t>
  </si>
  <si>
    <t>Tặng khách hàng</t>
  </si>
  <si>
    <t>Doanh số a Lâm và a Sơn</t>
  </si>
  <si>
    <t>Doanh số Anh Sơn CTV Vĩnh Phúc</t>
  </si>
  <si>
    <t>Doanh số a Sơn</t>
  </si>
  <si>
    <t>Doanh số Tâm</t>
  </si>
  <si>
    <t>Doanh số Long kho</t>
  </si>
  <si>
    <t>Doanh số Long kinh doanh</t>
  </si>
  <si>
    <t>KẾ TOÁN</t>
  </si>
  <si>
    <t>GIÁM ĐỐC</t>
  </si>
  <si>
    <t>TM</t>
  </si>
  <si>
    <t>CK</t>
  </si>
  <si>
    <t>CTT</t>
  </si>
  <si>
    <t>Đã chốt kho Tâm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</si>
</sst>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\ _₫_-;\-* #,##0\ _₫_-;_-* &quot;-&quot;\ _₫_-;_-@_-"/>
    <numFmt numFmtId="43" formatCode="_-* #,##0.00\ _₫_-;\-* #,##0.00\ _₫_-;_-* &quot;-&quot;??\ _₫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-* #,##0\ _₫_-;\-* #,##0\ _₫_-;_-* &quot;-&quot;??\ _₫_-;_-@_-"/>
    <numFmt numFmtId="168" formatCode="m/d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20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b/>
      <i/>
      <sz val="10"/>
      <color theme="1" tint="4.9989318521683403E-2"/>
      <name val="Times New Roman"/>
      <family val="1"/>
    </font>
    <font>
      <sz val="10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1"/>
      <color theme="1" tint="-0.499984740745262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sz val="7"/>
      <color rgb="FFFF0000"/>
      <name val="Times New Roman"/>
      <family val="1"/>
    </font>
    <font>
      <b/>
      <sz val="7"/>
      <name val="Times New Roman"/>
      <family val="1"/>
    </font>
    <font>
      <sz val="7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  <charset val="163"/>
    </font>
    <font>
      <b/>
      <i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8" fillId="0" borderId="0"/>
    <xf numFmtId="0" fontId="19" fillId="0" borderId="0"/>
    <xf numFmtId="0" fontId="20" fillId="0" borderId="0"/>
  </cellStyleXfs>
  <cellXfs count="314">
    <xf numFmtId="0" fontId="0" fillId="0" borderId="0" xfId="0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166" fontId="4" fillId="0" borderId="0" xfId="1" applyNumberFormat="1" applyFont="1" applyFill="1" applyAlignment="1">
      <alignment horizontal="center" vertical="center" wrapText="1"/>
    </xf>
    <xf numFmtId="166" fontId="4" fillId="0" borderId="0" xfId="1" applyNumberFormat="1" applyFont="1" applyFill="1" applyAlignment="1">
      <alignment horizontal="center" wrapText="1"/>
    </xf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166" fontId="3" fillId="0" borderId="0" xfId="1" applyNumberFormat="1" applyFont="1" applyFill="1" applyAlignment="1">
      <alignment horizontal="center" vertical="center" wrapText="1"/>
    </xf>
    <xf numFmtId="166" fontId="4" fillId="0" borderId="8" xfId="1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wrapText="1"/>
    </xf>
    <xf numFmtId="166" fontId="2" fillId="0" borderId="1" xfId="1" applyNumberFormat="1" applyFont="1" applyFill="1" applyBorder="1" applyAlignment="1">
      <alignment wrapText="1"/>
    </xf>
    <xf numFmtId="166" fontId="2" fillId="0" borderId="1" xfId="1" applyNumberFormat="1" applyFont="1" applyFill="1" applyBorder="1"/>
    <xf numFmtId="0" fontId="2" fillId="0" borderId="0" xfId="0" applyFont="1" applyFill="1" applyBorder="1"/>
    <xf numFmtId="166" fontId="2" fillId="0" borderId="2" xfId="1" applyNumberFormat="1" applyFont="1" applyFill="1" applyBorder="1" applyAlignment="1">
      <alignment wrapText="1"/>
    </xf>
    <xf numFmtId="166" fontId="2" fillId="0" borderId="2" xfId="1" applyNumberFormat="1" applyFont="1" applyFill="1" applyBorder="1"/>
    <xf numFmtId="166" fontId="2" fillId="0" borderId="3" xfId="1" applyNumberFormat="1" applyFont="1" applyFill="1" applyBorder="1" applyAlignment="1">
      <alignment wrapText="1"/>
    </xf>
    <xf numFmtId="166" fontId="2" fillId="0" borderId="3" xfId="1" applyNumberFormat="1" applyFont="1" applyFill="1" applyBorder="1"/>
    <xf numFmtId="166" fontId="2" fillId="0" borderId="4" xfId="1" applyNumberFormat="1" applyFont="1" applyFill="1" applyBorder="1" applyAlignment="1">
      <alignment wrapText="1"/>
    </xf>
    <xf numFmtId="166" fontId="2" fillId="0" borderId="4" xfId="1" applyNumberFormat="1" applyFont="1" applyFill="1" applyBorder="1"/>
    <xf numFmtId="0" fontId="6" fillId="0" borderId="2" xfId="0" applyFont="1" applyFill="1" applyBorder="1" applyAlignment="1">
      <alignment wrapText="1"/>
    </xf>
    <xf numFmtId="0" fontId="6" fillId="0" borderId="1" xfId="0" applyFont="1" applyFill="1" applyBorder="1"/>
    <xf numFmtId="166" fontId="2" fillId="0" borderId="1" xfId="0" applyNumberFormat="1" applyFont="1" applyFill="1" applyBorder="1"/>
    <xf numFmtId="0" fontId="2" fillId="0" borderId="1" xfId="0" applyFont="1" applyFill="1" applyBorder="1"/>
    <xf numFmtId="0" fontId="6" fillId="0" borderId="1" xfId="0" applyFont="1" applyFill="1" applyBorder="1" applyAlignment="1">
      <alignment wrapText="1"/>
    </xf>
    <xf numFmtId="16" fontId="6" fillId="0" borderId="1" xfId="0" quotePrefix="1" applyNumberFormat="1" applyFont="1" applyFill="1" applyBorder="1" applyAlignment="1">
      <alignment horizontal="left"/>
    </xf>
    <xf numFmtId="0" fontId="2" fillId="0" borderId="1" xfId="0" quotePrefix="1" applyFont="1" applyFill="1" applyBorder="1" applyAlignment="1">
      <alignment horizontal="left"/>
    </xf>
    <xf numFmtId="0" fontId="5" fillId="0" borderId="1" xfId="0" applyFont="1" applyFill="1" applyBorder="1" applyAlignment="1">
      <alignment horizontal="center" vertical="center" wrapText="1"/>
    </xf>
    <xf numFmtId="168" fontId="6" fillId="0" borderId="1" xfId="0" quotePrefix="1" applyNumberFormat="1" applyFont="1" applyFill="1" applyBorder="1" applyAlignment="1">
      <alignment horizontal="left"/>
    </xf>
    <xf numFmtId="0" fontId="6" fillId="0" borderId="1" xfId="0" quotePrefix="1" applyFont="1" applyFill="1" applyBorder="1" applyAlignment="1">
      <alignment horizontal="left"/>
    </xf>
    <xf numFmtId="0" fontId="2" fillId="0" borderId="7" xfId="0" applyFont="1" applyFill="1" applyBorder="1"/>
    <xf numFmtId="16" fontId="6" fillId="0" borderId="1" xfId="0" applyNumberFormat="1" applyFont="1" applyFill="1" applyBorder="1" applyAlignment="1">
      <alignment horizontal="left"/>
    </xf>
    <xf numFmtId="166" fontId="5" fillId="0" borderId="8" xfId="1" applyNumberFormat="1" applyFont="1" applyFill="1" applyBorder="1" applyAlignment="1">
      <alignment horizontal="center" vertical="center" wrapText="1"/>
    </xf>
    <xf numFmtId="0" fontId="2" fillId="0" borderId="0" xfId="0" applyFont="1"/>
    <xf numFmtId="16" fontId="2" fillId="0" borderId="1" xfId="0" quotePrefix="1" applyNumberFormat="1" applyFont="1" applyFill="1" applyBorder="1" applyAlignment="1">
      <alignment horizontal="left"/>
    </xf>
    <xf numFmtId="16" fontId="6" fillId="0" borderId="2" xfId="0" quotePrefix="1" applyNumberFormat="1" applyFont="1" applyFill="1" applyBorder="1" applyAlignment="1">
      <alignment horizontal="left"/>
    </xf>
    <xf numFmtId="16" fontId="2" fillId="0" borderId="3" xfId="0" quotePrefix="1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wrapText="1"/>
    </xf>
    <xf numFmtId="14" fontId="4" fillId="0" borderId="0" xfId="0" applyNumberFormat="1" applyFon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14" fontId="6" fillId="0" borderId="1" xfId="0" quotePrefix="1" applyNumberFormat="1" applyFont="1" applyFill="1" applyBorder="1" applyAlignment="1">
      <alignment horizontal="left"/>
    </xf>
    <xf numFmtId="14" fontId="2" fillId="0" borderId="1" xfId="0" quotePrefix="1" applyNumberFormat="1" applyFont="1" applyFill="1" applyBorder="1" applyAlignment="1">
      <alignment horizontal="left"/>
    </xf>
    <xf numFmtId="14" fontId="6" fillId="0" borderId="1" xfId="0" applyNumberFormat="1" applyFont="1" applyFill="1" applyBorder="1" applyAlignment="1">
      <alignment horizontal="left"/>
    </xf>
    <xf numFmtId="14" fontId="6" fillId="0" borderId="2" xfId="0" quotePrefix="1" applyNumberFormat="1" applyFont="1" applyFill="1" applyBorder="1" applyAlignment="1">
      <alignment horizontal="left"/>
    </xf>
    <xf numFmtId="14" fontId="2" fillId="0" borderId="0" xfId="0" applyNumberFormat="1" applyFont="1" applyFill="1"/>
    <xf numFmtId="166" fontId="2" fillId="0" borderId="0" xfId="0" applyNumberFormat="1" applyFont="1" applyFill="1"/>
    <xf numFmtId="0" fontId="4" fillId="0" borderId="0" xfId="0" applyFont="1" applyFill="1"/>
    <xf numFmtId="14" fontId="4" fillId="0" borderId="8" xfId="0" applyNumberFormat="1" applyFont="1" applyFill="1" applyBorder="1"/>
    <xf numFmtId="166" fontId="4" fillId="0" borderId="8" xfId="0" applyNumberFormat="1" applyFont="1" applyFill="1" applyBorder="1"/>
    <xf numFmtId="0" fontId="8" fillId="0" borderId="0" xfId="0" applyFont="1" applyAlignment="1">
      <alignment vertical="center"/>
    </xf>
    <xf numFmtId="166" fontId="8" fillId="0" borderId="0" xfId="1" applyNumberFormat="1" applyFont="1" applyAlignment="1">
      <alignment vertical="center"/>
    </xf>
    <xf numFmtId="0" fontId="9" fillId="0" borderId="0" xfId="0" applyFont="1" applyFill="1"/>
    <xf numFmtId="166" fontId="9" fillId="0" borderId="0" xfId="0" applyNumberFormat="1" applyFont="1" applyFill="1"/>
    <xf numFmtId="14" fontId="10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/>
    <xf numFmtId="14" fontId="2" fillId="0" borderId="4" xfId="0" quotePrefix="1" applyNumberFormat="1" applyFont="1" applyFill="1" applyBorder="1" applyAlignment="1">
      <alignment horizontal="left"/>
    </xf>
    <xf numFmtId="16" fontId="2" fillId="0" borderId="4" xfId="0" quotePrefix="1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wrapText="1"/>
    </xf>
    <xf numFmtId="0" fontId="12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/>
    <xf numFmtId="0" fontId="12" fillId="0" borderId="0" xfId="0" applyFont="1" applyAlignment="1">
      <alignment horizontal="center" vertical="center" wrapText="1"/>
    </xf>
    <xf numFmtId="0" fontId="8" fillId="0" borderId="0" xfId="0" applyFont="1"/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center" vertical="center" wrapText="1"/>
    </xf>
    <xf numFmtId="166" fontId="14" fillId="0" borderId="0" xfId="1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/>
    <xf numFmtId="9" fontId="16" fillId="0" borderId="0" xfId="2" applyFont="1" applyAlignment="1"/>
    <xf numFmtId="0" fontId="17" fillId="0" borderId="0" xfId="0" applyFont="1" applyAlignment="1"/>
    <xf numFmtId="9" fontId="17" fillId="0" borderId="0" xfId="2" applyFont="1" applyAlignment="1"/>
    <xf numFmtId="0" fontId="17" fillId="0" borderId="8" xfId="0" applyFont="1" applyBorder="1" applyAlignment="1">
      <alignment horizontal="center" vertical="center"/>
    </xf>
    <xf numFmtId="166" fontId="17" fillId="0" borderId="8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166" fontId="8" fillId="0" borderId="12" xfId="1" applyNumberFormat="1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166" fontId="8" fillId="0" borderId="1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17" fillId="0" borderId="8" xfId="0" applyFont="1" applyBorder="1" applyAlignment="1">
      <alignment horizontal="center"/>
    </xf>
    <xf numFmtId="0" fontId="17" fillId="0" borderId="8" xfId="0" applyFont="1" applyBorder="1"/>
    <xf numFmtId="166" fontId="17" fillId="0" borderId="8" xfId="1" applyNumberFormat="1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166" fontId="8" fillId="0" borderId="0" xfId="1" applyNumberFormat="1" applyFont="1" applyBorder="1"/>
    <xf numFmtId="0" fontId="17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/>
    <xf numFmtId="166" fontId="8" fillId="0" borderId="0" xfId="1" applyNumberFormat="1" applyFont="1"/>
    <xf numFmtId="0" fontId="2" fillId="0" borderId="3" xfId="0" applyFont="1" applyBorder="1"/>
    <xf numFmtId="167" fontId="2" fillId="0" borderId="3" xfId="1" applyNumberFormat="1" applyFont="1" applyBorder="1"/>
    <xf numFmtId="0" fontId="2" fillId="0" borderId="1" xfId="0" applyFont="1" applyBorder="1"/>
    <xf numFmtId="167" fontId="2" fillId="0" borderId="1" xfId="1" applyNumberFormat="1" applyFont="1" applyBorder="1"/>
    <xf numFmtId="0" fontId="2" fillId="0" borderId="4" xfId="0" applyFont="1" applyBorder="1"/>
    <xf numFmtId="167" fontId="2" fillId="0" borderId="4" xfId="1" applyNumberFormat="1" applyFont="1" applyBorder="1"/>
    <xf numFmtId="0" fontId="2" fillId="0" borderId="8" xfId="0" applyFont="1" applyBorder="1"/>
    <xf numFmtId="167" fontId="4" fillId="0" borderId="8" xfId="1" applyNumberFormat="1" applyFont="1" applyBorder="1"/>
    <xf numFmtId="167" fontId="2" fillId="0" borderId="8" xfId="1" applyNumberFormat="1" applyFont="1" applyBorder="1"/>
    <xf numFmtId="0" fontId="13" fillId="0" borderId="12" xfId="0" applyFont="1" applyBorder="1" applyAlignment="1">
      <alignment horizontal="center"/>
    </xf>
    <xf numFmtId="0" fontId="0" fillId="0" borderId="0" xfId="0"/>
    <xf numFmtId="0" fontId="21" fillId="0" borderId="8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8" fillId="0" borderId="0" xfId="0" applyFont="1"/>
    <xf numFmtId="0" fontId="25" fillId="2" borderId="5" xfId="0" applyFont="1" applyFill="1" applyBorder="1" applyAlignment="1">
      <alignment horizontal="center"/>
    </xf>
    <xf numFmtId="166" fontId="25" fillId="2" borderId="8" xfId="0" applyNumberFormat="1" applyFont="1" applyFill="1" applyBorder="1" applyAlignment="1">
      <alignment horizontal="center"/>
    </xf>
    <xf numFmtId="166" fontId="25" fillId="2" borderId="38" xfId="0" applyNumberFormat="1" applyFont="1" applyFill="1" applyBorder="1" applyAlignment="1">
      <alignment horizontal="center"/>
    </xf>
    <xf numFmtId="166" fontId="25" fillId="2" borderId="2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166" fontId="25" fillId="2" borderId="1" xfId="0" applyNumberFormat="1" applyFont="1" applyFill="1" applyBorder="1" applyAlignment="1">
      <alignment horizontal="center"/>
    </xf>
    <xf numFmtId="166" fontId="25" fillId="2" borderId="5" xfId="0" applyNumberFormat="1" applyFont="1" applyFill="1" applyBorder="1" applyAlignment="1">
      <alignment horizontal="center"/>
    </xf>
    <xf numFmtId="166" fontId="25" fillId="2" borderId="12" xfId="0" applyNumberFormat="1" applyFont="1" applyFill="1" applyBorder="1" applyAlignment="1">
      <alignment horizontal="center"/>
    </xf>
    <xf numFmtId="0" fontId="25" fillId="2" borderId="3" xfId="0" applyFont="1" applyFill="1" applyBorder="1" applyAlignment="1">
      <alignment horizontal="center"/>
    </xf>
    <xf numFmtId="166" fontId="25" fillId="2" borderId="3" xfId="0" applyNumberFormat="1" applyFont="1" applyFill="1" applyBorder="1" applyAlignment="1">
      <alignment horizontal="center"/>
    </xf>
    <xf numFmtId="166" fontId="23" fillId="2" borderId="8" xfId="0" applyNumberFormat="1" applyFont="1" applyFill="1" applyBorder="1" applyAlignment="1">
      <alignment horizontal="center"/>
    </xf>
    <xf numFmtId="164" fontId="25" fillId="2" borderId="1" xfId="4" applyFont="1" applyFill="1" applyBorder="1" applyAlignment="1">
      <alignment horizontal="center"/>
    </xf>
    <xf numFmtId="164" fontId="25" fillId="2" borderId="3" xfId="4" applyFont="1" applyFill="1" applyBorder="1" applyAlignment="1">
      <alignment horizontal="center"/>
    </xf>
    <xf numFmtId="164" fontId="25" fillId="2" borderId="12" xfId="4" applyFont="1" applyFill="1" applyBorder="1" applyAlignment="1">
      <alignment horizontal="center"/>
    </xf>
    <xf numFmtId="164" fontId="25" fillId="2" borderId="2" xfId="4" applyFont="1" applyFill="1" applyBorder="1" applyAlignment="1">
      <alignment horizontal="center"/>
    </xf>
    <xf numFmtId="164" fontId="25" fillId="2" borderId="8" xfId="4" applyFont="1" applyFill="1" applyBorder="1" applyAlignment="1">
      <alignment horizontal="center"/>
    </xf>
    <xf numFmtId="14" fontId="25" fillId="2" borderId="1" xfId="0" quotePrefix="1" applyNumberFormat="1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6" fillId="0" borderId="0" xfId="0" applyFont="1"/>
    <xf numFmtId="14" fontId="25" fillId="2" borderId="3" xfId="0" quotePrefix="1" applyNumberFormat="1" applyFont="1" applyFill="1" applyBorder="1" applyAlignment="1">
      <alignment horizontal="center"/>
    </xf>
    <xf numFmtId="14" fontId="25" fillId="2" borderId="2" xfId="0" quotePrefix="1" applyNumberFormat="1" applyFont="1" applyFill="1" applyBorder="1" applyAlignment="1">
      <alignment horizontal="center"/>
    </xf>
    <xf numFmtId="14" fontId="25" fillId="2" borderId="8" xfId="0" quotePrefix="1" applyNumberFormat="1" applyFont="1" applyFill="1" applyBorder="1" applyAlignment="1">
      <alignment horizontal="center"/>
    </xf>
    <xf numFmtId="14" fontId="25" fillId="2" borderId="38" xfId="0" quotePrefix="1" applyNumberFormat="1" applyFont="1" applyFill="1" applyBorder="1" applyAlignment="1">
      <alignment horizont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4" fillId="0" borderId="8" xfId="0" applyFont="1" applyBorder="1" applyAlignment="1">
      <alignment vertical="center" wrapText="1"/>
    </xf>
    <xf numFmtId="9" fontId="24" fillId="0" borderId="8" xfId="2" applyFont="1" applyBorder="1" applyAlignment="1">
      <alignment horizontal="center" vertical="center" wrapText="1"/>
    </xf>
    <xf numFmtId="0" fontId="25" fillId="2" borderId="38" xfId="0" applyFont="1" applyFill="1" applyBorder="1" applyAlignment="1">
      <alignment horizontal="center"/>
    </xf>
    <xf numFmtId="0" fontId="25" fillId="2" borderId="33" xfId="0" applyFont="1" applyFill="1" applyBorder="1" applyAlignment="1">
      <alignment horizontal="center"/>
    </xf>
    <xf numFmtId="0" fontId="25" fillId="2" borderId="8" xfId="0" applyFont="1" applyFill="1" applyBorder="1" applyAlignment="1">
      <alignment horizontal="center"/>
    </xf>
    <xf numFmtId="0" fontId="25" fillId="2" borderId="8" xfId="0" applyFont="1" applyFill="1" applyBorder="1" applyAlignment="1">
      <alignment horizontal="left" wrapText="1"/>
    </xf>
    <xf numFmtId="9" fontId="25" fillId="2" borderId="8" xfId="2" applyNumberFormat="1" applyFont="1" applyFill="1" applyBorder="1" applyAlignment="1">
      <alignment horizontal="center"/>
    </xf>
    <xf numFmtId="0" fontId="25" fillId="2" borderId="34" xfId="0" applyFont="1" applyFill="1" applyBorder="1"/>
    <xf numFmtId="0" fontId="25" fillId="2" borderId="41" xfId="0" applyFont="1" applyFill="1" applyBorder="1" applyAlignment="1">
      <alignment horizontal="center"/>
    </xf>
    <xf numFmtId="0" fontId="25" fillId="2" borderId="38" xfId="0" applyFont="1" applyFill="1" applyBorder="1" applyAlignment="1">
      <alignment horizontal="left" wrapText="1"/>
    </xf>
    <xf numFmtId="164" fontId="25" fillId="2" borderId="38" xfId="4" applyFont="1" applyFill="1" applyBorder="1" applyAlignment="1">
      <alignment horizontal="center"/>
    </xf>
    <xf numFmtId="9" fontId="25" fillId="2" borderId="38" xfId="2" applyNumberFormat="1" applyFont="1" applyFill="1" applyBorder="1" applyAlignment="1">
      <alignment horizontal="center"/>
    </xf>
    <xf numFmtId="0" fontId="25" fillId="2" borderId="46" xfId="0" applyFont="1" applyFill="1" applyBorder="1"/>
    <xf numFmtId="0" fontId="25" fillId="2" borderId="26" xfId="0" applyFont="1" applyFill="1" applyBorder="1" applyAlignment="1">
      <alignment horizontal="center"/>
    </xf>
    <xf numFmtId="14" fontId="25" fillId="2" borderId="4" xfId="0" quotePrefix="1" applyNumberFormat="1" applyFont="1" applyFill="1" applyBorder="1" applyAlignment="1">
      <alignment horizontal="center"/>
    </xf>
    <xf numFmtId="166" fontId="25" fillId="2" borderId="4" xfId="0" applyNumberFormat="1" applyFont="1" applyFill="1" applyBorder="1" applyAlignment="1">
      <alignment horizontal="center"/>
    </xf>
    <xf numFmtId="164" fontId="25" fillId="2" borderId="4" xfId="4" applyFont="1" applyFill="1" applyBorder="1" applyAlignment="1">
      <alignment horizontal="center"/>
    </xf>
    <xf numFmtId="9" fontId="25" fillId="2" borderId="4" xfId="2" applyNumberFormat="1" applyFont="1" applyFill="1" applyBorder="1" applyAlignment="1">
      <alignment horizontal="center"/>
    </xf>
    <xf numFmtId="0" fontId="25" fillId="2" borderId="27" xfId="0" applyFont="1" applyFill="1" applyBorder="1"/>
    <xf numFmtId="0" fontId="25" fillId="2" borderId="43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left" wrapText="1"/>
    </xf>
    <xf numFmtId="0" fontId="25" fillId="2" borderId="2" xfId="0" applyFont="1" applyFill="1" applyBorder="1" applyAlignment="1">
      <alignment horizontal="left" wrapText="1"/>
    </xf>
    <xf numFmtId="9" fontId="25" fillId="2" borderId="2" xfId="2" applyNumberFormat="1" applyFont="1" applyFill="1" applyBorder="1" applyAlignment="1">
      <alignment horizontal="center"/>
    </xf>
    <xf numFmtId="0" fontId="25" fillId="2" borderId="44" xfId="0" applyFont="1" applyFill="1" applyBorder="1"/>
    <xf numFmtId="0" fontId="25" fillId="2" borderId="39" xfId="0" applyFont="1" applyFill="1" applyBorder="1" applyAlignment="1">
      <alignment horizontal="center"/>
    </xf>
    <xf numFmtId="14" fontId="25" fillId="2" borderId="6" xfId="0" quotePrefix="1" applyNumberFormat="1" applyFont="1" applyFill="1" applyBorder="1" applyAlignment="1">
      <alignment horizontal="center"/>
    </xf>
    <xf numFmtId="0" fontId="25" fillId="2" borderId="12" xfId="0" applyFont="1" applyFill="1" applyBorder="1" applyAlignment="1">
      <alignment horizontal="center"/>
    </xf>
    <xf numFmtId="0" fontId="25" fillId="2" borderId="12" xfId="0" applyFont="1" applyFill="1" applyBorder="1" applyAlignment="1">
      <alignment horizontal="left" wrapText="1"/>
    </xf>
    <xf numFmtId="0" fontId="25" fillId="2" borderId="6" xfId="0" applyFont="1" applyFill="1" applyBorder="1" applyAlignment="1">
      <alignment horizontal="left" wrapText="1"/>
    </xf>
    <xf numFmtId="166" fontId="25" fillId="2" borderId="6" xfId="0" applyNumberFormat="1" applyFont="1" applyFill="1" applyBorder="1" applyAlignment="1">
      <alignment horizontal="center"/>
    </xf>
    <xf numFmtId="164" fontId="25" fillId="2" borderId="6" xfId="4" applyFont="1" applyFill="1" applyBorder="1" applyAlignment="1">
      <alignment horizontal="center"/>
    </xf>
    <xf numFmtId="9" fontId="25" fillId="2" borderId="6" xfId="2" applyNumberFormat="1" applyFont="1" applyFill="1" applyBorder="1" applyAlignment="1">
      <alignment horizontal="center"/>
    </xf>
    <xf numFmtId="0" fontId="25" fillId="2" borderId="2" xfId="0" applyFont="1" applyFill="1" applyBorder="1" applyAlignment="1">
      <alignment horizontal="center"/>
    </xf>
    <xf numFmtId="0" fontId="25" fillId="2" borderId="3" xfId="0" applyFont="1" applyFill="1" applyBorder="1" applyAlignment="1">
      <alignment horizontal="left" wrapText="1"/>
    </xf>
    <xf numFmtId="0" fontId="25" fillId="2" borderId="1" xfId="0" applyFont="1" applyFill="1" applyBorder="1" applyAlignment="1">
      <alignment horizontal="left" wrapText="1"/>
    </xf>
    <xf numFmtId="0" fontId="25" fillId="2" borderId="34" xfId="0" applyFont="1" applyFill="1" applyBorder="1" applyAlignment="1">
      <alignment wrapText="1"/>
    </xf>
    <xf numFmtId="0" fontId="28" fillId="0" borderId="0" xfId="0" applyFont="1" applyAlignment="1">
      <alignment horizontal="center"/>
    </xf>
    <xf numFmtId="9" fontId="28" fillId="0" borderId="0" xfId="2" applyFont="1"/>
    <xf numFmtId="14" fontId="25" fillId="2" borderId="5" xfId="0" quotePrefix="1" applyNumberFormat="1" applyFont="1" applyFill="1" applyBorder="1" applyAlignment="1">
      <alignment horizontal="center"/>
    </xf>
    <xf numFmtId="0" fontId="25" fillId="2" borderId="45" xfId="0" applyFont="1" applyFill="1" applyBorder="1" applyAlignment="1">
      <alignment horizontal="center"/>
    </xf>
    <xf numFmtId="0" fontId="25" fillId="2" borderId="24" xfId="0" applyFont="1" applyFill="1" applyBorder="1" applyAlignment="1">
      <alignment horizontal="center"/>
    </xf>
    <xf numFmtId="0" fontId="25" fillId="2" borderId="25" xfId="0" applyFont="1" applyFill="1" applyBorder="1" applyAlignment="1">
      <alignment wrapText="1"/>
    </xf>
    <xf numFmtId="14" fontId="25" fillId="2" borderId="12" xfId="0" quotePrefix="1" applyNumberFormat="1" applyFont="1" applyFill="1" applyBorder="1" applyAlignment="1">
      <alignment horizontal="center"/>
    </xf>
    <xf numFmtId="0" fontId="26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166" fontId="6" fillId="0" borderId="0" xfId="0" applyNumberFormat="1" applyFont="1"/>
    <xf numFmtId="0" fontId="25" fillId="2" borderId="2" xfId="0" applyFont="1" applyFill="1" applyBorder="1" applyAlignment="1">
      <alignment horizontal="left"/>
    </xf>
    <xf numFmtId="166" fontId="23" fillId="2" borderId="3" xfId="0" applyNumberFormat="1" applyFont="1" applyFill="1" applyBorder="1" applyAlignment="1">
      <alignment horizontal="center"/>
    </xf>
    <xf numFmtId="166" fontId="23" fillId="2" borderId="1" xfId="0" applyNumberFormat="1" applyFont="1" applyFill="1" applyBorder="1" applyAlignment="1">
      <alignment horizontal="center"/>
    </xf>
    <xf numFmtId="166" fontId="23" fillId="2" borderId="4" xfId="0" applyNumberFormat="1" applyFont="1" applyFill="1" applyBorder="1" applyAlignment="1">
      <alignment horizontal="center"/>
    </xf>
    <xf numFmtId="166" fontId="23" fillId="2" borderId="2" xfId="0" applyNumberFormat="1" applyFont="1" applyFill="1" applyBorder="1" applyAlignment="1">
      <alignment horizontal="center"/>
    </xf>
    <xf numFmtId="166" fontId="22" fillId="0" borderId="1" xfId="0" applyNumberFormat="1" applyFont="1" applyBorder="1" applyAlignment="1">
      <alignment horizontal="center"/>
    </xf>
    <xf numFmtId="0" fontId="24" fillId="0" borderId="8" xfId="0" applyFont="1" applyBorder="1"/>
    <xf numFmtId="166" fontId="24" fillId="0" borderId="6" xfId="0" applyNumberFormat="1" applyFont="1" applyBorder="1" applyAlignment="1">
      <alignment horizontal="center" vertical="center"/>
    </xf>
    <xf numFmtId="0" fontId="24" fillId="0" borderId="23" xfId="0" applyFont="1" applyBorder="1" applyAlignment="1">
      <alignment vertical="center"/>
    </xf>
    <xf numFmtId="0" fontId="25" fillId="2" borderId="5" xfId="0" applyFont="1" applyFill="1" applyBorder="1" applyAlignment="1">
      <alignment horizontal="center" wrapText="1"/>
    </xf>
    <xf numFmtId="0" fontId="25" fillId="2" borderId="5" xfId="0" quotePrefix="1" applyFont="1" applyFill="1" applyBorder="1" applyAlignment="1">
      <alignment horizontal="center"/>
    </xf>
    <xf numFmtId="0" fontId="25" fillId="2" borderId="38" xfId="0" quotePrefix="1" applyFont="1" applyFill="1" applyBorder="1" applyAlignment="1">
      <alignment horizontal="center"/>
    </xf>
    <xf numFmtId="0" fontId="25" fillId="2" borderId="1" xfId="0" quotePrefix="1" applyFont="1" applyFill="1" applyBorder="1" applyAlignment="1">
      <alignment horizontal="center"/>
    </xf>
    <xf numFmtId="0" fontId="25" fillId="2" borderId="37" xfId="0" applyFont="1" applyFill="1" applyBorder="1" applyAlignment="1">
      <alignment horizontal="center"/>
    </xf>
    <xf numFmtId="0" fontId="25" fillId="2" borderId="12" xfId="0" quotePrefix="1" applyFont="1" applyFill="1" applyBorder="1" applyAlignment="1">
      <alignment horizontal="center"/>
    </xf>
    <xf numFmtId="0" fontId="25" fillId="2" borderId="8" xfId="0" quotePrefix="1" applyFont="1" applyFill="1" applyBorder="1" applyAlignment="1">
      <alignment horizontal="center"/>
    </xf>
    <xf numFmtId="0" fontId="25" fillId="2" borderId="28" xfId="0" applyFont="1" applyFill="1" applyBorder="1" applyAlignment="1">
      <alignment horizontal="center"/>
    </xf>
    <xf numFmtId="9" fontId="25" fillId="2" borderId="3" xfId="2" applyNumberFormat="1" applyFont="1" applyFill="1" applyBorder="1" applyAlignment="1">
      <alignment horizontal="center"/>
    </xf>
    <xf numFmtId="0" fontId="25" fillId="2" borderId="29" xfId="0" applyFont="1" applyFill="1" applyBorder="1"/>
    <xf numFmtId="0" fontId="25" fillId="2" borderId="25" xfId="0" applyFont="1" applyFill="1" applyBorder="1"/>
    <xf numFmtId="0" fontId="25" fillId="2" borderId="2" xfId="0" quotePrefix="1" applyFont="1" applyFill="1" applyBorder="1" applyAlignment="1">
      <alignment horizontal="center"/>
    </xf>
    <xf numFmtId="0" fontId="25" fillId="2" borderId="44" xfId="0" applyFont="1" applyFill="1" applyBorder="1" applyAlignment="1">
      <alignment wrapText="1"/>
    </xf>
    <xf numFmtId="0" fontId="25" fillId="2" borderId="3" xfId="0" quotePrefix="1" applyFont="1" applyFill="1" applyBorder="1" applyAlignment="1">
      <alignment horizontal="center"/>
    </xf>
    <xf numFmtId="9" fontId="25" fillId="2" borderId="1" xfId="2" applyNumberFormat="1" applyFont="1" applyFill="1" applyBorder="1" applyAlignment="1">
      <alignment horizontal="center"/>
    </xf>
    <xf numFmtId="0" fontId="25" fillId="2" borderId="6" xfId="0" applyFont="1" applyFill="1" applyBorder="1" applyAlignment="1">
      <alignment horizontal="center"/>
    </xf>
    <xf numFmtId="9" fontId="25" fillId="2" borderId="12" xfId="2" applyNumberFormat="1" applyFont="1" applyFill="1" applyBorder="1" applyAlignment="1">
      <alignment horizontal="center"/>
    </xf>
    <xf numFmtId="0" fontId="25" fillId="2" borderId="42" xfId="0" applyFont="1" applyFill="1" applyBorder="1"/>
    <xf numFmtId="164" fontId="25" fillId="2" borderId="5" xfId="4" applyFont="1" applyFill="1" applyBorder="1" applyAlignment="1">
      <alignment horizontal="center"/>
    </xf>
    <xf numFmtId="0" fontId="25" fillId="2" borderId="4" xfId="0" quotePrefix="1" applyFont="1" applyFill="1" applyBorder="1" applyAlignment="1">
      <alignment horizontal="center"/>
    </xf>
    <xf numFmtId="0" fontId="25" fillId="2" borderId="35" xfId="0" applyFont="1" applyFill="1" applyBorder="1"/>
    <xf numFmtId="9" fontId="25" fillId="2" borderId="5" xfId="2" applyNumberFormat="1" applyFont="1" applyFill="1" applyBorder="1" applyAlignment="1">
      <alignment horizontal="center"/>
    </xf>
    <xf numFmtId="0" fontId="25" fillId="2" borderId="29" xfId="0" applyFont="1" applyFill="1" applyBorder="1" applyAlignment="1">
      <alignment wrapText="1"/>
    </xf>
    <xf numFmtId="0" fontId="25" fillId="2" borderId="6" xfId="0" quotePrefix="1" applyFont="1" applyFill="1" applyBorder="1" applyAlignment="1">
      <alignment horizontal="center"/>
    </xf>
    <xf numFmtId="0" fontId="24" fillId="0" borderId="6" xfId="0" applyFont="1" applyBorder="1" applyAlignment="1">
      <alignment horizontal="center" vertical="center"/>
    </xf>
    <xf numFmtId="166" fontId="22" fillId="0" borderId="38" xfId="0" applyNumberFormat="1" applyFont="1" applyBorder="1" applyAlignment="1">
      <alignment horizontal="center"/>
    </xf>
    <xf numFmtId="166" fontId="22" fillId="0" borderId="5" xfId="0" applyNumberFormat="1" applyFont="1" applyBorder="1" applyAlignment="1">
      <alignment horizontal="center"/>
    </xf>
    <xf numFmtId="0" fontId="25" fillId="2" borderId="3" xfId="0" applyFont="1" applyFill="1" applyBorder="1" applyAlignment="1">
      <alignment horizontal="left"/>
    </xf>
    <xf numFmtId="0" fontId="25" fillId="2" borderId="35" xfId="0" applyFont="1" applyFill="1" applyBorder="1" applyAlignment="1">
      <alignment wrapText="1"/>
    </xf>
    <xf numFmtId="0" fontId="25" fillId="2" borderId="41" xfId="0" quotePrefix="1" applyFont="1" applyFill="1" applyBorder="1" applyAlignment="1">
      <alignment horizontal="center"/>
    </xf>
    <xf numFmtId="166" fontId="24" fillId="0" borderId="8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9" fontId="24" fillId="0" borderId="34" xfId="2" applyFont="1" applyBorder="1" applyAlignment="1">
      <alignment horizontal="center" vertical="center"/>
    </xf>
    <xf numFmtId="164" fontId="24" fillId="0" borderId="8" xfId="4" applyFont="1" applyBorder="1"/>
    <xf numFmtId="9" fontId="24" fillId="0" borderId="34" xfId="2" applyFont="1" applyBorder="1"/>
    <xf numFmtId="0" fontId="25" fillId="2" borderId="46" xfId="0" applyFont="1" applyFill="1" applyBorder="1" applyAlignment="1">
      <alignment wrapText="1"/>
    </xf>
    <xf numFmtId="0" fontId="25" fillId="2" borderId="42" xfId="0" applyFont="1" applyFill="1" applyBorder="1" applyAlignment="1">
      <alignment wrapText="1"/>
    </xf>
    <xf numFmtId="164" fontId="23" fillId="2" borderId="5" xfId="4" applyFont="1" applyFill="1" applyBorder="1" applyAlignment="1">
      <alignment horizontal="center"/>
    </xf>
    <xf numFmtId="0" fontId="25" fillId="2" borderId="46" xfId="0" applyFont="1" applyFill="1" applyBorder="1" applyAlignment="1">
      <alignment horizontal="center" vertical="center" wrapText="1"/>
    </xf>
    <xf numFmtId="0" fontId="25" fillId="2" borderId="25" xfId="0" applyFont="1" applyFill="1" applyBorder="1" applyAlignment="1">
      <alignment horizontal="center" vertical="center" wrapText="1"/>
    </xf>
    <xf numFmtId="166" fontId="23" fillId="2" borderId="12" xfId="0" applyNumberFormat="1" applyFont="1" applyFill="1" applyBorder="1" applyAlignment="1">
      <alignment horizontal="center"/>
    </xf>
    <xf numFmtId="166" fontId="23" fillId="2" borderId="5" xfId="0" applyNumberFormat="1" applyFont="1" applyFill="1" applyBorder="1" applyAlignment="1">
      <alignment horizontal="center"/>
    </xf>
    <xf numFmtId="166" fontId="23" fillId="2" borderId="38" xfId="0" applyNumberFormat="1" applyFont="1" applyFill="1" applyBorder="1" applyAlignment="1">
      <alignment horizontal="center"/>
    </xf>
    <xf numFmtId="166" fontId="23" fillId="0" borderId="38" xfId="0" applyNumberFormat="1" applyFont="1" applyBorder="1" applyAlignment="1">
      <alignment horizontal="center"/>
    </xf>
    <xf numFmtId="166" fontId="23" fillId="0" borderId="1" xfId="0" applyNumberFormat="1" applyFont="1" applyBorder="1" applyAlignment="1">
      <alignment horizontal="center"/>
    </xf>
    <xf numFmtId="166" fontId="23" fillId="0" borderId="5" xfId="0" applyNumberFormat="1" applyFont="1" applyBorder="1" applyAlignment="1">
      <alignment horizontal="center"/>
    </xf>
    <xf numFmtId="166" fontId="23" fillId="2" borderId="6" xfId="0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 wrapText="1"/>
    </xf>
    <xf numFmtId="166" fontId="4" fillId="0" borderId="8" xfId="1" applyNumberFormat="1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/>
    </xf>
    <xf numFmtId="14" fontId="4" fillId="0" borderId="8" xfId="0" applyNumberFormat="1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/>
    </xf>
    <xf numFmtId="14" fontId="7" fillId="4" borderId="0" xfId="0" applyNumberFormat="1" applyFont="1" applyFill="1" applyAlignment="1">
      <alignment horizontal="left" vertical="center"/>
    </xf>
    <xf numFmtId="14" fontId="7" fillId="4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4" fillId="0" borderId="40" xfId="0" applyFont="1" applyBorder="1" applyAlignment="1">
      <alignment horizontal="left" vertical="center"/>
    </xf>
    <xf numFmtId="0" fontId="24" fillId="0" borderId="22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24" fillId="0" borderId="33" xfId="0" applyFont="1" applyBorder="1" applyAlignment="1">
      <alignment horizontal="left"/>
    </xf>
    <xf numFmtId="0" fontId="24" fillId="0" borderId="8" xfId="0" applyFont="1" applyBorder="1" applyAlignment="1">
      <alignment horizontal="left"/>
    </xf>
    <xf numFmtId="0" fontId="24" fillId="0" borderId="33" xfId="0" applyFont="1" applyBorder="1" applyAlignment="1">
      <alignment horizontal="left" vertical="center"/>
    </xf>
    <xf numFmtId="0" fontId="24" fillId="0" borderId="8" xfId="0" applyFont="1" applyBorder="1" applyAlignment="1">
      <alignment horizontal="left" vertical="center"/>
    </xf>
    <xf numFmtId="0" fontId="24" fillId="0" borderId="39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5" fillId="2" borderId="23" xfId="0" applyFont="1" applyFill="1" applyBorder="1" applyAlignment="1">
      <alignment horizontal="center" wrapText="1"/>
    </xf>
    <xf numFmtId="0" fontId="25" fillId="2" borderId="35" xfId="0" applyFont="1" applyFill="1" applyBorder="1" applyAlignment="1">
      <alignment horizontal="center" wrapText="1"/>
    </xf>
    <xf numFmtId="0" fontId="29" fillId="0" borderId="0" xfId="0" applyFont="1" applyAlignment="1">
      <alignment horizontal="center"/>
    </xf>
    <xf numFmtId="9" fontId="29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9" fontId="5" fillId="0" borderId="0" xfId="2" applyFont="1" applyAlignment="1">
      <alignment horizontal="center"/>
    </xf>
    <xf numFmtId="0" fontId="24" fillId="0" borderId="30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4" fillId="2" borderId="31" xfId="0" applyFont="1" applyFill="1" applyBorder="1" applyAlignment="1">
      <alignment horizontal="center" vertical="center" wrapText="1"/>
    </xf>
    <xf numFmtId="0" fontId="24" fillId="2" borderId="8" xfId="0" applyFont="1" applyFill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/>
    </xf>
    <xf numFmtId="9" fontId="24" fillId="0" borderId="31" xfId="2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5" fillId="2" borderId="23" xfId="0" applyFont="1" applyFill="1" applyBorder="1" applyAlignment="1">
      <alignment horizontal="center" vertical="center" wrapText="1"/>
    </xf>
    <xf numFmtId="0" fontId="25" fillId="2" borderId="46" xfId="0" applyFont="1" applyFill="1" applyBorder="1" applyAlignment="1">
      <alignment horizontal="center" vertical="center" wrapText="1"/>
    </xf>
    <xf numFmtId="0" fontId="25" fillId="2" borderId="35" xfId="0" applyFont="1" applyFill="1" applyBorder="1" applyAlignment="1">
      <alignment horizontal="center" vertical="center" wrapText="1"/>
    </xf>
    <xf numFmtId="0" fontId="25" fillId="2" borderId="23" xfId="0" applyFont="1" applyFill="1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46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166" fontId="5" fillId="0" borderId="6" xfId="1" applyNumberFormat="1" applyFont="1" applyFill="1" applyBorder="1" applyAlignment="1">
      <alignment horizontal="center" vertical="center" wrapText="1"/>
    </xf>
    <xf numFmtId="166" fontId="5" fillId="0" borderId="5" xfId="1" applyNumberFormat="1" applyFont="1" applyFill="1" applyBorder="1" applyAlignment="1">
      <alignment horizontal="center" vertical="center" wrapText="1"/>
    </xf>
    <xf numFmtId="166" fontId="17" fillId="0" borderId="17" xfId="0" applyNumberFormat="1" applyFont="1" applyBorder="1" applyAlignment="1">
      <alignment horizontal="center"/>
    </xf>
    <xf numFmtId="166" fontId="17" fillId="0" borderId="18" xfId="0" applyNumberFormat="1" applyFont="1" applyBorder="1" applyAlignment="1">
      <alignment horizontal="center"/>
    </xf>
    <xf numFmtId="166" fontId="17" fillId="0" borderId="19" xfId="0" applyNumberFormat="1" applyFont="1" applyBorder="1" applyAlignment="1">
      <alignment horizontal="center"/>
    </xf>
    <xf numFmtId="166" fontId="17" fillId="0" borderId="14" xfId="0" applyNumberFormat="1" applyFont="1" applyBorder="1" applyAlignment="1">
      <alignment horizontal="center"/>
    </xf>
    <xf numFmtId="166" fontId="17" fillId="0" borderId="13" xfId="0" applyNumberFormat="1" applyFont="1" applyBorder="1" applyAlignment="1">
      <alignment horizontal="center"/>
    </xf>
    <xf numFmtId="166" fontId="17" fillId="0" borderId="10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6" fontId="8" fillId="0" borderId="20" xfId="0" applyNumberFormat="1" applyFont="1" applyBorder="1" applyAlignment="1">
      <alignment horizontal="center"/>
    </xf>
    <xf numFmtId="166" fontId="8" fillId="0" borderId="21" xfId="0" applyNumberFormat="1" applyFont="1" applyBorder="1" applyAlignment="1">
      <alignment horizontal="center"/>
    </xf>
    <xf numFmtId="166" fontId="8" fillId="0" borderId="11" xfId="0" applyNumberFormat="1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31" fillId="0" borderId="0" xfId="0" applyFont="1" applyAlignment="1"/>
    <xf numFmtId="0" fontId="31" fillId="0" borderId="0" xfId="0" applyFont="1" applyAlignment="1">
      <alignment horizontal="center"/>
    </xf>
    <xf numFmtId="0" fontId="31" fillId="0" borderId="0" xfId="0" applyFont="1"/>
    <xf numFmtId="9" fontId="31" fillId="0" borderId="0" xfId="2" applyFont="1"/>
    <xf numFmtId="0" fontId="4" fillId="0" borderId="0" xfId="0" applyFont="1"/>
    <xf numFmtId="0" fontId="25" fillId="2" borderId="0" xfId="0" applyFont="1" applyFill="1" applyAlignment="1">
      <alignment wrapText="1"/>
    </xf>
    <xf numFmtId="9" fontId="24" fillId="0" borderId="34" xfId="2" applyFont="1" applyBorder="1" applyAlignment="1">
      <alignment horizontal="center" vertical="center" wrapText="1"/>
    </xf>
  </cellXfs>
  <cellStyles count="9">
    <cellStyle name="Comma" xfId="1" builtinId="3"/>
    <cellStyle name="Comma [0]" xfId="4" builtinId="6"/>
    <cellStyle name="Comma [0] 2" xfId="3"/>
    <cellStyle name="Comma 2" xfId="5"/>
    <cellStyle name="Excel Built-in Normal" xfId="8"/>
    <cellStyle name="Normal" xfId="0" builtinId="0"/>
    <cellStyle name="Normal 2" xfId="7"/>
    <cellStyle name="Normal 5" xfId="6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5"/>
  <sheetViews>
    <sheetView zoomScale="85" zoomScaleNormal="85" workbookViewId="0">
      <pane xSplit="1" ySplit="6" topLeftCell="B262" activePane="bottomRight" state="frozen"/>
      <selection pane="topRight" activeCell="B1" sqref="B1"/>
      <selection pane="bottomLeft" activeCell="A7" sqref="A7"/>
      <selection pane="bottomRight" activeCell="E270" sqref="E270"/>
    </sheetView>
  </sheetViews>
  <sheetFormatPr defaultColWidth="8.85546875" defaultRowHeight="15" x14ac:dyDescent="0.25"/>
  <cols>
    <col min="1" max="1" width="10.140625" style="44" bestFit="1" customWidth="1"/>
    <col min="2" max="2" width="17.7109375" style="5" bestFit="1" customWidth="1"/>
    <col min="3" max="3" width="42.5703125" style="5" bestFit="1" customWidth="1"/>
    <col min="4" max="4" width="14.42578125" style="5" bestFit="1" customWidth="1"/>
    <col min="5" max="5" width="14" style="5" customWidth="1"/>
    <col min="6" max="7" width="12.42578125" style="5" bestFit="1" customWidth="1"/>
    <col min="8" max="16384" width="8.85546875" style="5"/>
  </cols>
  <sheetData>
    <row r="1" spans="1:19" x14ac:dyDescent="0.25">
      <c r="A1" s="38" t="s">
        <v>77</v>
      </c>
      <c r="B1" s="1"/>
      <c r="C1" s="2"/>
      <c r="D1" s="3"/>
      <c r="E1" s="4"/>
    </row>
    <row r="2" spans="1:19" x14ac:dyDescent="0.25">
      <c r="A2" s="39" t="s">
        <v>78</v>
      </c>
      <c r="B2" s="6"/>
      <c r="C2" s="7"/>
      <c r="D2" s="8"/>
      <c r="E2" s="8"/>
    </row>
    <row r="3" spans="1:19" x14ac:dyDescent="0.25">
      <c r="A3" s="253" t="s">
        <v>141</v>
      </c>
      <c r="B3" s="253"/>
      <c r="C3" s="253"/>
      <c r="D3" s="253"/>
      <c r="E3" s="253"/>
      <c r="F3" s="253"/>
      <c r="G3" s="253"/>
    </row>
    <row r="4" spans="1:19" x14ac:dyDescent="0.25">
      <c r="A4" s="254"/>
      <c r="B4" s="254"/>
      <c r="C4" s="254"/>
      <c r="D4" s="254"/>
      <c r="E4" s="254"/>
      <c r="F4" s="254"/>
      <c r="G4" s="254"/>
    </row>
    <row r="5" spans="1:19" x14ac:dyDescent="0.25">
      <c r="A5" s="249" t="s">
        <v>79</v>
      </c>
      <c r="B5" s="246" t="s">
        <v>85</v>
      </c>
      <c r="C5" s="246" t="s">
        <v>80</v>
      </c>
      <c r="D5" s="247" t="s">
        <v>86</v>
      </c>
      <c r="E5" s="247"/>
      <c r="F5" s="247" t="s">
        <v>87</v>
      </c>
      <c r="G5" s="247"/>
    </row>
    <row r="6" spans="1:19" ht="42.75" x14ac:dyDescent="0.25">
      <c r="A6" s="249"/>
      <c r="B6" s="246"/>
      <c r="C6" s="246"/>
      <c r="D6" s="9" t="s">
        <v>82</v>
      </c>
      <c r="E6" s="9" t="s">
        <v>83</v>
      </c>
      <c r="F6" s="32" t="s">
        <v>82</v>
      </c>
      <c r="G6" s="32" t="s">
        <v>84</v>
      </c>
    </row>
    <row r="7" spans="1:19" ht="30" x14ac:dyDescent="0.25">
      <c r="A7" s="40">
        <v>43770</v>
      </c>
      <c r="B7" s="25" t="s">
        <v>92</v>
      </c>
      <c r="C7" s="24" t="s">
        <v>30</v>
      </c>
      <c r="D7" s="12"/>
      <c r="E7" s="12"/>
      <c r="F7" s="12"/>
      <c r="G7" s="12">
        <v>250000</v>
      </c>
    </row>
    <row r="8" spans="1:19" ht="30" x14ac:dyDescent="0.25">
      <c r="A8" s="40">
        <v>43770</v>
      </c>
      <c r="B8" s="25" t="s">
        <v>92</v>
      </c>
      <c r="C8" s="24" t="s">
        <v>31</v>
      </c>
      <c r="D8" s="12"/>
      <c r="E8" s="12"/>
      <c r="F8" s="12"/>
      <c r="G8" s="12">
        <v>3500000</v>
      </c>
    </row>
    <row r="9" spans="1:19" x14ac:dyDescent="0.25">
      <c r="A9" s="40">
        <v>43771</v>
      </c>
      <c r="B9" s="28" t="s">
        <v>93</v>
      </c>
      <c r="C9" s="24" t="s">
        <v>32</v>
      </c>
      <c r="D9" s="12"/>
      <c r="E9" s="12">
        <v>200000000</v>
      </c>
      <c r="F9" s="12"/>
      <c r="G9" s="12"/>
    </row>
    <row r="10" spans="1:19" x14ac:dyDescent="0.25">
      <c r="A10" s="40">
        <v>43772</v>
      </c>
      <c r="B10" s="25" t="s">
        <v>91</v>
      </c>
      <c r="C10" s="24" t="s">
        <v>33</v>
      </c>
      <c r="D10" s="12"/>
      <c r="E10" s="12"/>
      <c r="F10" s="12">
        <v>110000000</v>
      </c>
      <c r="G10" s="12"/>
    </row>
    <row r="11" spans="1:19" x14ac:dyDescent="0.25">
      <c r="A11" s="40">
        <v>43772</v>
      </c>
      <c r="B11" s="25" t="s">
        <v>94</v>
      </c>
      <c r="C11" s="24" t="s">
        <v>34</v>
      </c>
      <c r="D11" s="12"/>
      <c r="E11" s="12"/>
      <c r="F11" s="12"/>
      <c r="G11" s="12">
        <v>800000</v>
      </c>
    </row>
    <row r="12" spans="1:19" x14ac:dyDescent="0.25">
      <c r="A12" s="40">
        <v>43772</v>
      </c>
      <c r="B12" s="36" t="s">
        <v>88</v>
      </c>
      <c r="C12" s="37" t="s">
        <v>0</v>
      </c>
      <c r="D12" s="16">
        <v>90000000</v>
      </c>
      <c r="E12" s="17"/>
      <c r="F12" s="17"/>
      <c r="G12" s="17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x14ac:dyDescent="0.25">
      <c r="A13" s="40">
        <v>43772</v>
      </c>
      <c r="B13" s="25" t="s">
        <v>90</v>
      </c>
      <c r="C13" s="24" t="s">
        <v>19</v>
      </c>
      <c r="D13" s="12"/>
      <c r="E13" s="12"/>
      <c r="F13" s="12"/>
      <c r="G13" s="12">
        <v>3000000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x14ac:dyDescent="0.25">
      <c r="A14" s="40">
        <v>43772</v>
      </c>
      <c r="B14" s="25" t="s">
        <v>91</v>
      </c>
      <c r="C14" s="24" t="s">
        <v>20</v>
      </c>
      <c r="D14" s="12"/>
      <c r="E14" s="12"/>
      <c r="F14" s="12"/>
      <c r="G14" s="12">
        <v>7700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x14ac:dyDescent="0.25">
      <c r="A15" s="40">
        <v>43772</v>
      </c>
      <c r="B15" s="25" t="s">
        <v>90</v>
      </c>
      <c r="C15" s="24" t="s">
        <v>21</v>
      </c>
      <c r="D15" s="12"/>
      <c r="E15" s="12"/>
      <c r="F15" s="12"/>
      <c r="G15" s="12">
        <v>2000000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spans="1:19" ht="30" x14ac:dyDescent="0.25">
      <c r="A16" s="40">
        <v>43773</v>
      </c>
      <c r="B16" s="25" t="s">
        <v>91</v>
      </c>
      <c r="C16" s="24" t="s">
        <v>35</v>
      </c>
      <c r="D16" s="12"/>
      <c r="E16" s="12"/>
      <c r="F16" s="12"/>
      <c r="G16" s="12">
        <v>10000000</v>
      </c>
    </row>
    <row r="17" spans="1:19" x14ac:dyDescent="0.25">
      <c r="A17" s="40">
        <v>43773</v>
      </c>
      <c r="B17" s="25" t="s">
        <v>91</v>
      </c>
      <c r="C17" s="24" t="s">
        <v>20</v>
      </c>
      <c r="D17" s="12"/>
      <c r="E17" s="12"/>
      <c r="F17" s="12"/>
      <c r="G17" s="12">
        <v>11000</v>
      </c>
    </row>
    <row r="18" spans="1:19" ht="30" x14ac:dyDescent="0.25">
      <c r="A18" s="40">
        <v>43773</v>
      </c>
      <c r="B18" s="25" t="s">
        <v>92</v>
      </c>
      <c r="C18" s="24" t="s">
        <v>36</v>
      </c>
      <c r="D18" s="12"/>
      <c r="E18" s="12"/>
      <c r="F18" s="23"/>
      <c r="G18" s="12">
        <v>60000</v>
      </c>
    </row>
    <row r="19" spans="1:19" ht="30" x14ac:dyDescent="0.25">
      <c r="A19" s="40">
        <v>43773</v>
      </c>
      <c r="B19" s="25" t="s">
        <v>95</v>
      </c>
      <c r="C19" s="24" t="s">
        <v>37</v>
      </c>
      <c r="D19" s="12"/>
      <c r="E19" s="12"/>
      <c r="F19" s="23"/>
      <c r="G19" s="12">
        <v>230000</v>
      </c>
    </row>
    <row r="20" spans="1:19" ht="30" x14ac:dyDescent="0.25">
      <c r="A20" s="40">
        <v>43773</v>
      </c>
      <c r="B20" s="25" t="s">
        <v>92</v>
      </c>
      <c r="C20" s="24" t="s">
        <v>38</v>
      </c>
      <c r="D20" s="12"/>
      <c r="E20" s="12"/>
      <c r="F20" s="23"/>
      <c r="G20" s="12">
        <v>1018000</v>
      </c>
    </row>
    <row r="21" spans="1:19" ht="30" x14ac:dyDescent="0.25">
      <c r="A21" s="40">
        <v>43773</v>
      </c>
      <c r="B21" s="25" t="s">
        <v>90</v>
      </c>
      <c r="C21" s="24" t="s">
        <v>104</v>
      </c>
      <c r="D21" s="12"/>
      <c r="E21" s="12"/>
      <c r="F21" s="12"/>
      <c r="G21" s="12">
        <v>4000000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1:19" ht="45" x14ac:dyDescent="0.25">
      <c r="A22" s="40">
        <v>43774</v>
      </c>
      <c r="B22" s="25" t="s">
        <v>91</v>
      </c>
      <c r="C22" s="24" t="s">
        <v>39</v>
      </c>
      <c r="D22" s="12"/>
      <c r="E22" s="12"/>
      <c r="F22" s="23"/>
      <c r="G22" s="12">
        <v>1420000</v>
      </c>
    </row>
    <row r="23" spans="1:19" x14ac:dyDescent="0.25">
      <c r="A23" s="40">
        <v>43774</v>
      </c>
      <c r="B23" s="25" t="s">
        <v>91</v>
      </c>
      <c r="C23" s="24" t="s">
        <v>20</v>
      </c>
      <c r="D23" s="12"/>
      <c r="E23" s="12"/>
      <c r="F23" s="23"/>
      <c r="G23" s="12">
        <v>8000</v>
      </c>
    </row>
    <row r="24" spans="1:19" x14ac:dyDescent="0.25">
      <c r="A24" s="40">
        <v>43774</v>
      </c>
      <c r="B24" s="25" t="s">
        <v>92</v>
      </c>
      <c r="C24" s="24" t="s">
        <v>40</v>
      </c>
      <c r="D24" s="12"/>
      <c r="E24" s="12"/>
      <c r="F24" s="23"/>
      <c r="G24" s="12">
        <v>1000000</v>
      </c>
    </row>
    <row r="25" spans="1:19" ht="15" customHeight="1" x14ac:dyDescent="0.25">
      <c r="A25" s="40">
        <v>43775</v>
      </c>
      <c r="B25" s="25" t="s">
        <v>92</v>
      </c>
      <c r="C25" s="24" t="s">
        <v>41</v>
      </c>
      <c r="D25" s="12"/>
      <c r="E25" s="12"/>
      <c r="F25" s="23"/>
      <c r="G25" s="12">
        <v>2160000</v>
      </c>
    </row>
    <row r="26" spans="1:19" x14ac:dyDescent="0.25">
      <c r="A26" s="40">
        <v>43775</v>
      </c>
      <c r="B26" s="25" t="s">
        <v>91</v>
      </c>
      <c r="C26" s="24" t="s">
        <v>42</v>
      </c>
      <c r="D26" s="12"/>
      <c r="E26" s="12"/>
      <c r="F26" s="23"/>
      <c r="G26" s="12">
        <v>794000</v>
      </c>
    </row>
    <row r="27" spans="1:19" x14ac:dyDescent="0.25">
      <c r="A27" s="40">
        <v>43775</v>
      </c>
      <c r="B27" s="25" t="s">
        <v>96</v>
      </c>
      <c r="C27" s="24" t="s">
        <v>43</v>
      </c>
      <c r="D27" s="12"/>
      <c r="E27" s="12"/>
      <c r="F27" s="23"/>
      <c r="G27" s="12">
        <v>500000</v>
      </c>
    </row>
    <row r="28" spans="1:19" ht="30" x14ac:dyDescent="0.25">
      <c r="A28" s="40">
        <v>43776</v>
      </c>
      <c r="B28" s="25" t="s">
        <v>92</v>
      </c>
      <c r="C28" s="24" t="s">
        <v>44</v>
      </c>
      <c r="D28" s="12"/>
      <c r="E28" s="12"/>
      <c r="F28" s="23"/>
      <c r="G28" s="12">
        <v>1000000</v>
      </c>
    </row>
    <row r="29" spans="1:19" ht="30" x14ac:dyDescent="0.25">
      <c r="A29" s="40">
        <v>43776</v>
      </c>
      <c r="B29" s="25" t="s">
        <v>95</v>
      </c>
      <c r="C29" s="24" t="s">
        <v>45</v>
      </c>
      <c r="D29" s="12"/>
      <c r="E29" s="12"/>
      <c r="F29" s="23"/>
      <c r="G29" s="12">
        <v>470000</v>
      </c>
    </row>
    <row r="30" spans="1:19" ht="30" x14ac:dyDescent="0.25">
      <c r="A30" s="40">
        <v>43776</v>
      </c>
      <c r="B30" s="25" t="s">
        <v>92</v>
      </c>
      <c r="C30" s="24" t="s">
        <v>46</v>
      </c>
      <c r="D30" s="12"/>
      <c r="E30" s="12"/>
      <c r="F30" s="23"/>
      <c r="G30" s="12">
        <v>120000</v>
      </c>
    </row>
    <row r="31" spans="1:19" ht="30" x14ac:dyDescent="0.25">
      <c r="A31" s="40">
        <v>43776</v>
      </c>
      <c r="B31" s="25" t="s">
        <v>91</v>
      </c>
      <c r="C31" s="24" t="s">
        <v>47</v>
      </c>
      <c r="D31" s="12"/>
      <c r="E31" s="12"/>
      <c r="F31" s="23"/>
      <c r="G31" s="12">
        <v>2420000</v>
      </c>
    </row>
    <row r="32" spans="1:19" x14ac:dyDescent="0.25">
      <c r="A32" s="40">
        <v>43776</v>
      </c>
      <c r="B32" s="25" t="s">
        <v>91</v>
      </c>
      <c r="C32" s="24" t="s">
        <v>20</v>
      </c>
      <c r="D32" s="11"/>
      <c r="E32" s="11"/>
      <c r="F32" s="12"/>
      <c r="G32" s="12">
        <v>10000</v>
      </c>
    </row>
    <row r="33" spans="1:19" ht="30" x14ac:dyDescent="0.25">
      <c r="A33" s="40">
        <v>43777</v>
      </c>
      <c r="B33" s="25" t="s">
        <v>91</v>
      </c>
      <c r="C33" s="24" t="s">
        <v>48</v>
      </c>
      <c r="D33" s="11"/>
      <c r="E33" s="11"/>
      <c r="F33" s="12"/>
      <c r="G33" s="12">
        <v>8800000</v>
      </c>
    </row>
    <row r="34" spans="1:19" x14ac:dyDescent="0.25">
      <c r="A34" s="40">
        <v>43777</v>
      </c>
      <c r="B34" s="25" t="s">
        <v>90</v>
      </c>
      <c r="C34" s="24" t="s">
        <v>19</v>
      </c>
      <c r="D34" s="12"/>
      <c r="E34" s="12"/>
      <c r="F34" s="12"/>
      <c r="G34" s="12">
        <v>5000000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spans="1:19" x14ac:dyDescent="0.25">
      <c r="A35" s="40">
        <v>43777</v>
      </c>
      <c r="B35" s="25" t="s">
        <v>91</v>
      </c>
      <c r="C35" s="24" t="s">
        <v>20</v>
      </c>
      <c r="D35" s="12"/>
      <c r="E35" s="12"/>
      <c r="F35" s="12"/>
      <c r="G35" s="12">
        <v>10000</v>
      </c>
    </row>
    <row r="36" spans="1:19" x14ac:dyDescent="0.25">
      <c r="A36" s="40">
        <v>43778</v>
      </c>
      <c r="B36" s="25" t="s">
        <v>95</v>
      </c>
      <c r="C36" s="24" t="s">
        <v>49</v>
      </c>
      <c r="D36" s="11"/>
      <c r="E36" s="11"/>
      <c r="F36" s="12"/>
      <c r="G36" s="12">
        <v>430000</v>
      </c>
    </row>
    <row r="37" spans="1:19" ht="30" x14ac:dyDescent="0.25">
      <c r="A37" s="40">
        <v>43778</v>
      </c>
      <c r="B37" s="25" t="s">
        <v>96</v>
      </c>
      <c r="C37" s="24" t="s">
        <v>50</v>
      </c>
      <c r="D37" s="11"/>
      <c r="E37" s="11"/>
      <c r="F37" s="12"/>
      <c r="G37" s="12">
        <v>2600000</v>
      </c>
    </row>
    <row r="38" spans="1:19" ht="30" x14ac:dyDescent="0.25">
      <c r="A38" s="40">
        <v>43779</v>
      </c>
      <c r="B38" s="25" t="s">
        <v>95</v>
      </c>
      <c r="C38" s="24" t="s">
        <v>51</v>
      </c>
      <c r="D38" s="11"/>
      <c r="E38" s="11"/>
      <c r="F38" s="12"/>
      <c r="G38" s="12">
        <v>1170000</v>
      </c>
    </row>
    <row r="39" spans="1:19" x14ac:dyDescent="0.25">
      <c r="A39" s="40">
        <v>43780</v>
      </c>
      <c r="B39" s="25" t="s">
        <v>95</v>
      </c>
      <c r="C39" s="24" t="s">
        <v>52</v>
      </c>
      <c r="D39" s="11"/>
      <c r="E39" s="11"/>
      <c r="F39" s="12"/>
      <c r="G39" s="12">
        <v>1156000</v>
      </c>
    </row>
    <row r="40" spans="1:19" x14ac:dyDescent="0.25">
      <c r="A40" s="40">
        <v>43782</v>
      </c>
      <c r="B40" s="25" t="s">
        <v>95</v>
      </c>
      <c r="C40" s="24" t="s">
        <v>53</v>
      </c>
      <c r="D40" s="11"/>
      <c r="E40" s="11"/>
      <c r="F40" s="12"/>
      <c r="G40" s="12">
        <v>260000</v>
      </c>
    </row>
    <row r="41" spans="1:19" ht="60" x14ac:dyDescent="0.25">
      <c r="A41" s="40">
        <v>43782</v>
      </c>
      <c r="B41" s="25" t="s">
        <v>91</v>
      </c>
      <c r="C41" s="24" t="s">
        <v>54</v>
      </c>
      <c r="D41" s="11"/>
      <c r="E41" s="11"/>
      <c r="F41" s="12"/>
      <c r="G41" s="12">
        <v>2000000</v>
      </c>
    </row>
    <row r="42" spans="1:19" x14ac:dyDescent="0.25">
      <c r="A42" s="40">
        <v>43782</v>
      </c>
      <c r="B42" s="25" t="s">
        <v>91</v>
      </c>
      <c r="C42" s="24" t="s">
        <v>20</v>
      </c>
      <c r="D42" s="11"/>
      <c r="E42" s="11"/>
      <c r="F42" s="12"/>
      <c r="G42" s="12">
        <v>7700</v>
      </c>
    </row>
    <row r="43" spans="1:19" x14ac:dyDescent="0.25">
      <c r="A43" s="40">
        <v>43782</v>
      </c>
      <c r="B43" s="25" t="s">
        <v>91</v>
      </c>
      <c r="C43" s="24" t="s">
        <v>55</v>
      </c>
      <c r="D43" s="11"/>
      <c r="E43" s="11"/>
      <c r="F43" s="12"/>
      <c r="G43" s="12">
        <v>3600000</v>
      </c>
    </row>
    <row r="44" spans="1:19" x14ac:dyDescent="0.25">
      <c r="A44" s="40">
        <v>43782</v>
      </c>
      <c r="B44" s="25" t="s">
        <v>90</v>
      </c>
      <c r="C44" s="24" t="s">
        <v>22</v>
      </c>
      <c r="D44" s="12"/>
      <c r="E44" s="12"/>
      <c r="F44" s="12"/>
      <c r="G44" s="12">
        <v>500000</v>
      </c>
    </row>
    <row r="45" spans="1:19" x14ac:dyDescent="0.25">
      <c r="A45" s="40">
        <v>43782</v>
      </c>
      <c r="B45" s="25" t="s">
        <v>90</v>
      </c>
      <c r="C45" s="24" t="s">
        <v>23</v>
      </c>
      <c r="D45" s="12"/>
      <c r="E45" s="12"/>
      <c r="F45" s="12"/>
      <c r="G45" s="12">
        <v>500000</v>
      </c>
    </row>
    <row r="46" spans="1:19" x14ac:dyDescent="0.25">
      <c r="A46" s="40">
        <v>43782</v>
      </c>
      <c r="B46" s="25" t="s">
        <v>90</v>
      </c>
      <c r="C46" s="24" t="s">
        <v>19</v>
      </c>
      <c r="D46" s="12"/>
      <c r="E46" s="12"/>
      <c r="F46" s="12"/>
      <c r="G46" s="12">
        <v>4600000</v>
      </c>
    </row>
    <row r="47" spans="1:19" x14ac:dyDescent="0.25">
      <c r="A47" s="40">
        <v>43782</v>
      </c>
      <c r="B47" s="25" t="s">
        <v>91</v>
      </c>
      <c r="C47" s="24" t="s">
        <v>20</v>
      </c>
      <c r="D47" s="12"/>
      <c r="E47" s="12"/>
      <c r="F47" s="12"/>
      <c r="G47" s="12">
        <v>10000</v>
      </c>
    </row>
    <row r="48" spans="1:19" x14ac:dyDescent="0.25">
      <c r="A48" s="40">
        <v>43783</v>
      </c>
      <c r="B48" s="25" t="s">
        <v>95</v>
      </c>
      <c r="C48" s="24" t="s">
        <v>56</v>
      </c>
      <c r="D48" s="11"/>
      <c r="E48" s="11"/>
      <c r="F48" s="12"/>
      <c r="G48" s="12">
        <v>130000</v>
      </c>
    </row>
    <row r="49" spans="1:19" x14ac:dyDescent="0.25">
      <c r="A49" s="40">
        <v>43783</v>
      </c>
      <c r="B49" s="25" t="s">
        <v>95</v>
      </c>
      <c r="C49" s="24" t="s">
        <v>57</v>
      </c>
      <c r="D49" s="11"/>
      <c r="E49" s="11"/>
      <c r="F49" s="12"/>
      <c r="G49" s="12">
        <v>110000</v>
      </c>
    </row>
    <row r="50" spans="1:19" x14ac:dyDescent="0.25">
      <c r="A50" s="40">
        <v>43783</v>
      </c>
      <c r="B50" s="25" t="s">
        <v>90</v>
      </c>
      <c r="C50" s="24" t="s">
        <v>24</v>
      </c>
      <c r="D50" s="12"/>
      <c r="E50" s="12"/>
      <c r="F50" s="12"/>
      <c r="G50" s="12">
        <v>2500000</v>
      </c>
    </row>
    <row r="51" spans="1:19" x14ac:dyDescent="0.25">
      <c r="A51" s="40">
        <v>43783</v>
      </c>
      <c r="B51" s="25" t="s">
        <v>91</v>
      </c>
      <c r="C51" s="24" t="s">
        <v>20</v>
      </c>
      <c r="D51" s="12"/>
      <c r="E51" s="12"/>
      <c r="F51" s="12"/>
      <c r="G51" s="12">
        <v>10000</v>
      </c>
    </row>
    <row r="52" spans="1:19" x14ac:dyDescent="0.25">
      <c r="A52" s="40">
        <v>43785</v>
      </c>
      <c r="B52" s="25" t="s">
        <v>90</v>
      </c>
      <c r="C52" s="24" t="s">
        <v>25</v>
      </c>
      <c r="D52" s="12"/>
      <c r="E52" s="12"/>
      <c r="F52" s="12"/>
      <c r="G52" s="12">
        <v>1800000</v>
      </c>
    </row>
    <row r="53" spans="1:19" ht="30" x14ac:dyDescent="0.25">
      <c r="A53" s="40">
        <v>43785</v>
      </c>
      <c r="B53" s="25" t="s">
        <v>91</v>
      </c>
      <c r="C53" s="24" t="s">
        <v>58</v>
      </c>
      <c r="D53" s="11"/>
      <c r="E53" s="11"/>
      <c r="F53" s="12"/>
      <c r="G53" s="12">
        <v>2500000</v>
      </c>
    </row>
    <row r="54" spans="1:19" x14ac:dyDescent="0.25">
      <c r="A54" s="40">
        <v>43785</v>
      </c>
      <c r="B54" s="25" t="s">
        <v>91</v>
      </c>
      <c r="C54" s="24" t="s">
        <v>20</v>
      </c>
      <c r="D54" s="11"/>
      <c r="E54" s="11"/>
      <c r="F54" s="12"/>
      <c r="G54" s="12">
        <v>20000</v>
      </c>
    </row>
    <row r="55" spans="1:19" ht="30" x14ac:dyDescent="0.25">
      <c r="A55" s="40">
        <v>43787</v>
      </c>
      <c r="B55" s="25" t="s">
        <v>90</v>
      </c>
      <c r="C55" s="24" t="s">
        <v>26</v>
      </c>
      <c r="D55" s="12"/>
      <c r="E55" s="12"/>
      <c r="F55" s="12"/>
      <c r="G55" s="12">
        <v>5000000</v>
      </c>
    </row>
    <row r="56" spans="1:19" ht="30" x14ac:dyDescent="0.25">
      <c r="A56" s="40">
        <v>43787</v>
      </c>
      <c r="B56" s="25" t="s">
        <v>90</v>
      </c>
      <c r="C56" s="24" t="s">
        <v>14</v>
      </c>
      <c r="D56" s="11"/>
      <c r="E56" s="12">
        <v>15100000</v>
      </c>
      <c r="F56" s="12"/>
      <c r="G56" s="12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1:19" ht="13.9" customHeight="1" x14ac:dyDescent="0.25">
      <c r="A57" s="40">
        <v>43787</v>
      </c>
      <c r="B57" s="25" t="s">
        <v>91</v>
      </c>
      <c r="C57" s="24" t="s">
        <v>103</v>
      </c>
      <c r="D57" s="11"/>
      <c r="E57" s="11"/>
      <c r="F57" s="12"/>
      <c r="G57" s="12">
        <v>2000000</v>
      </c>
    </row>
    <row r="58" spans="1:19" ht="30" x14ac:dyDescent="0.25">
      <c r="A58" s="40">
        <v>43787</v>
      </c>
      <c r="B58" s="25" t="s">
        <v>91</v>
      </c>
      <c r="C58" s="24" t="s">
        <v>59</v>
      </c>
      <c r="D58" s="11"/>
      <c r="E58" s="11"/>
      <c r="F58" s="12"/>
      <c r="G58" s="12">
        <v>4000000</v>
      </c>
    </row>
    <row r="59" spans="1:19" x14ac:dyDescent="0.25">
      <c r="A59" s="40">
        <v>43787</v>
      </c>
      <c r="B59" s="25" t="s">
        <v>91</v>
      </c>
      <c r="C59" s="24" t="s">
        <v>20</v>
      </c>
      <c r="D59" s="11"/>
      <c r="E59" s="11"/>
      <c r="F59" s="12"/>
      <c r="G59" s="12">
        <v>10000</v>
      </c>
    </row>
    <row r="60" spans="1:19" ht="30" x14ac:dyDescent="0.25">
      <c r="A60" s="40">
        <v>43787</v>
      </c>
      <c r="B60" s="29" t="s">
        <v>105</v>
      </c>
      <c r="C60" s="24" t="s">
        <v>60</v>
      </c>
      <c r="D60" s="11"/>
      <c r="E60" s="11"/>
      <c r="F60" s="12"/>
      <c r="G60" s="12">
        <v>10000000</v>
      </c>
    </row>
    <row r="61" spans="1:19" ht="30" x14ac:dyDescent="0.25">
      <c r="A61" s="40">
        <v>43787</v>
      </c>
      <c r="B61" s="29" t="s">
        <v>91</v>
      </c>
      <c r="C61" s="24" t="s">
        <v>61</v>
      </c>
      <c r="D61" s="11"/>
      <c r="E61" s="11"/>
      <c r="F61" s="12"/>
      <c r="G61" s="12">
        <v>2500000</v>
      </c>
    </row>
    <row r="62" spans="1:19" ht="30" x14ac:dyDescent="0.25">
      <c r="A62" s="40">
        <v>43788</v>
      </c>
      <c r="B62" s="25" t="s">
        <v>91</v>
      </c>
      <c r="C62" s="24" t="s">
        <v>62</v>
      </c>
      <c r="D62" s="11"/>
      <c r="E62" s="11"/>
      <c r="F62" s="12"/>
      <c r="G62" s="12">
        <v>3200000</v>
      </c>
    </row>
    <row r="63" spans="1:19" x14ac:dyDescent="0.25">
      <c r="A63" s="40">
        <v>43788</v>
      </c>
      <c r="B63" s="25" t="s">
        <v>91</v>
      </c>
      <c r="C63" s="24" t="s">
        <v>20</v>
      </c>
      <c r="D63" s="11"/>
      <c r="E63" s="11"/>
      <c r="F63" s="12"/>
      <c r="G63" s="12">
        <v>10000</v>
      </c>
    </row>
    <row r="64" spans="1:19" x14ac:dyDescent="0.25">
      <c r="A64" s="40">
        <v>43788</v>
      </c>
      <c r="B64" s="25" t="s">
        <v>95</v>
      </c>
      <c r="C64" s="24" t="s">
        <v>102</v>
      </c>
      <c r="D64" s="11"/>
      <c r="E64" s="11"/>
      <c r="F64" s="12"/>
      <c r="G64" s="12">
        <v>678000</v>
      </c>
    </row>
    <row r="65" spans="1:19" x14ac:dyDescent="0.25">
      <c r="A65" s="41">
        <v>43789</v>
      </c>
      <c r="B65" s="34" t="s">
        <v>88</v>
      </c>
      <c r="C65" s="10" t="s">
        <v>0</v>
      </c>
      <c r="D65" s="11">
        <v>90000000</v>
      </c>
      <c r="E65" s="12"/>
      <c r="F65" s="12"/>
      <c r="G65" s="12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</row>
    <row r="66" spans="1:19" x14ac:dyDescent="0.25">
      <c r="A66" s="40">
        <v>43790</v>
      </c>
      <c r="B66" s="25" t="s">
        <v>106</v>
      </c>
      <c r="C66" s="24" t="s">
        <v>63</v>
      </c>
      <c r="D66" s="11"/>
      <c r="E66" s="11"/>
      <c r="F66" s="12"/>
      <c r="G66" s="12">
        <v>390000</v>
      </c>
    </row>
    <row r="67" spans="1:19" x14ac:dyDescent="0.25">
      <c r="A67" s="40">
        <v>43790</v>
      </c>
      <c r="B67" s="25" t="s">
        <v>96</v>
      </c>
      <c r="C67" s="24" t="s">
        <v>101</v>
      </c>
      <c r="D67" s="11"/>
      <c r="E67" s="11"/>
      <c r="F67" s="12"/>
      <c r="G67" s="12">
        <v>390000</v>
      </c>
    </row>
    <row r="68" spans="1:19" x14ac:dyDescent="0.25">
      <c r="A68" s="40">
        <v>43790</v>
      </c>
      <c r="B68" s="25" t="s">
        <v>89</v>
      </c>
      <c r="C68" s="21" t="s">
        <v>16</v>
      </c>
      <c r="D68" s="12"/>
      <c r="E68" s="12"/>
      <c r="F68" s="22">
        <v>50000000</v>
      </c>
      <c r="G68" s="2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</row>
    <row r="69" spans="1:19" x14ac:dyDescent="0.25">
      <c r="A69" s="40">
        <v>43790</v>
      </c>
      <c r="B69" s="25" t="s">
        <v>89</v>
      </c>
      <c r="C69" s="21" t="s">
        <v>17</v>
      </c>
      <c r="D69" s="12"/>
      <c r="E69" s="12"/>
      <c r="F69" s="22">
        <v>84000000</v>
      </c>
      <c r="G69" s="2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</row>
    <row r="70" spans="1:19" x14ac:dyDescent="0.25">
      <c r="A70" s="40">
        <v>43790</v>
      </c>
      <c r="B70" s="25" t="s">
        <v>89</v>
      </c>
      <c r="C70" s="21" t="s">
        <v>18</v>
      </c>
      <c r="D70" s="12"/>
      <c r="E70" s="12"/>
      <c r="F70" s="12"/>
      <c r="G70" s="22">
        <v>102450000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1" spans="1:19" x14ac:dyDescent="0.25">
      <c r="A71" s="40">
        <v>43790</v>
      </c>
      <c r="B71" s="25" t="s">
        <v>90</v>
      </c>
      <c r="C71" s="24" t="s">
        <v>25</v>
      </c>
      <c r="D71" s="12"/>
      <c r="E71" s="12"/>
      <c r="F71" s="12"/>
      <c r="G71" s="12">
        <v>1000000</v>
      </c>
    </row>
    <row r="72" spans="1:19" x14ac:dyDescent="0.25">
      <c r="A72" s="40">
        <v>43791</v>
      </c>
      <c r="B72" s="25" t="s">
        <v>92</v>
      </c>
      <c r="C72" s="24" t="s">
        <v>64</v>
      </c>
      <c r="D72" s="11"/>
      <c r="E72" s="11"/>
      <c r="F72" s="12"/>
      <c r="G72" s="12">
        <v>1002720</v>
      </c>
    </row>
    <row r="73" spans="1:19" ht="30" x14ac:dyDescent="0.25">
      <c r="A73" s="40">
        <v>43792</v>
      </c>
      <c r="B73" s="25" t="s">
        <v>91</v>
      </c>
      <c r="C73" s="24" t="s">
        <v>100</v>
      </c>
      <c r="D73" s="11"/>
      <c r="E73" s="11"/>
      <c r="F73" s="12"/>
      <c r="G73" s="12">
        <v>8800000</v>
      </c>
    </row>
    <row r="74" spans="1:19" x14ac:dyDescent="0.25">
      <c r="A74" s="40">
        <v>43792</v>
      </c>
      <c r="B74" s="25" t="s">
        <v>107</v>
      </c>
      <c r="C74" s="24" t="s">
        <v>65</v>
      </c>
      <c r="D74" s="11"/>
      <c r="E74" s="11"/>
      <c r="F74" s="12"/>
      <c r="G74" s="12">
        <v>250000</v>
      </c>
    </row>
    <row r="75" spans="1:19" x14ac:dyDescent="0.25">
      <c r="A75" s="40">
        <v>43792</v>
      </c>
      <c r="B75" s="25" t="s">
        <v>92</v>
      </c>
      <c r="C75" s="24" t="s">
        <v>66</v>
      </c>
      <c r="D75" s="11"/>
      <c r="E75" s="11"/>
      <c r="F75" s="12"/>
      <c r="G75" s="12">
        <v>1018710</v>
      </c>
    </row>
    <row r="76" spans="1:19" ht="28.9" customHeight="1" x14ac:dyDescent="0.25">
      <c r="A76" s="40">
        <v>43792</v>
      </c>
      <c r="B76" s="25" t="s">
        <v>95</v>
      </c>
      <c r="C76" s="24" t="s">
        <v>67</v>
      </c>
      <c r="D76" s="11"/>
      <c r="E76" s="11"/>
      <c r="F76" s="12"/>
      <c r="G76" s="12">
        <v>640000</v>
      </c>
    </row>
    <row r="77" spans="1:19" ht="30" x14ac:dyDescent="0.25">
      <c r="A77" s="40">
        <v>43794</v>
      </c>
      <c r="B77" s="25" t="s">
        <v>95</v>
      </c>
      <c r="C77" s="24" t="s">
        <v>68</v>
      </c>
      <c r="D77" s="11"/>
      <c r="E77" s="11"/>
      <c r="F77" s="12"/>
      <c r="G77" s="12">
        <v>351000</v>
      </c>
    </row>
    <row r="78" spans="1:19" ht="30" x14ac:dyDescent="0.25">
      <c r="A78" s="40">
        <v>43794</v>
      </c>
      <c r="B78" s="25" t="s">
        <v>96</v>
      </c>
      <c r="C78" s="24" t="s">
        <v>69</v>
      </c>
      <c r="D78" s="11"/>
      <c r="E78" s="11"/>
      <c r="F78" s="12"/>
      <c r="G78" s="12">
        <v>213000</v>
      </c>
    </row>
    <row r="79" spans="1:19" ht="30" x14ac:dyDescent="0.25">
      <c r="A79" s="40">
        <v>43795</v>
      </c>
      <c r="B79" s="25" t="s">
        <v>96</v>
      </c>
      <c r="C79" s="24" t="s">
        <v>70</v>
      </c>
      <c r="D79" s="11"/>
      <c r="E79" s="11"/>
      <c r="F79" s="12"/>
      <c r="G79" s="12">
        <v>950000</v>
      </c>
    </row>
    <row r="80" spans="1:19" ht="30" x14ac:dyDescent="0.25">
      <c r="A80" s="40">
        <v>43796</v>
      </c>
      <c r="B80" s="25" t="s">
        <v>105</v>
      </c>
      <c r="C80" s="24" t="s">
        <v>71</v>
      </c>
      <c r="D80" s="11"/>
      <c r="E80" s="11"/>
      <c r="F80" s="12"/>
      <c r="G80" s="12">
        <v>3000000</v>
      </c>
    </row>
    <row r="81" spans="1:19" ht="30" x14ac:dyDescent="0.25">
      <c r="A81" s="40">
        <v>43796</v>
      </c>
      <c r="B81" s="25" t="s">
        <v>91</v>
      </c>
      <c r="C81" s="24" t="s">
        <v>72</v>
      </c>
      <c r="D81" s="11"/>
      <c r="E81" s="11"/>
      <c r="F81" s="12"/>
      <c r="G81" s="12">
        <v>1000000</v>
      </c>
    </row>
    <row r="82" spans="1:19" ht="30" x14ac:dyDescent="0.25">
      <c r="A82" s="40">
        <v>43796</v>
      </c>
      <c r="B82" s="25" t="s">
        <v>107</v>
      </c>
      <c r="C82" s="24" t="s">
        <v>73</v>
      </c>
      <c r="D82" s="11"/>
      <c r="E82" s="11"/>
      <c r="F82" s="12"/>
      <c r="G82" s="12">
        <v>50000</v>
      </c>
    </row>
    <row r="83" spans="1:19" x14ac:dyDescent="0.25">
      <c r="A83" s="40">
        <v>43796</v>
      </c>
      <c r="B83" s="25" t="s">
        <v>92</v>
      </c>
      <c r="C83" s="24" t="s">
        <v>74</v>
      </c>
      <c r="D83" s="11"/>
      <c r="E83" s="11"/>
      <c r="F83" s="12"/>
      <c r="G83" s="12">
        <v>755000</v>
      </c>
    </row>
    <row r="84" spans="1:19" ht="30" x14ac:dyDescent="0.25">
      <c r="A84" s="40">
        <v>43796</v>
      </c>
      <c r="B84" s="25" t="s">
        <v>91</v>
      </c>
      <c r="C84" s="24" t="s">
        <v>15</v>
      </c>
      <c r="D84" s="11"/>
      <c r="E84" s="12">
        <v>1500000</v>
      </c>
      <c r="F84" s="12"/>
      <c r="G84" s="12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spans="1:19" ht="60" x14ac:dyDescent="0.25">
      <c r="A85" s="40">
        <v>43796</v>
      </c>
      <c r="B85" s="25" t="s">
        <v>90</v>
      </c>
      <c r="C85" s="24" t="s">
        <v>27</v>
      </c>
      <c r="D85" s="12"/>
      <c r="E85" s="12"/>
      <c r="F85" s="12"/>
      <c r="G85" s="12">
        <v>5087000</v>
      </c>
    </row>
    <row r="86" spans="1:19" ht="60" x14ac:dyDescent="0.25">
      <c r="A86" s="40">
        <v>43796</v>
      </c>
      <c r="B86" s="25" t="s">
        <v>90</v>
      </c>
      <c r="C86" s="24" t="s">
        <v>27</v>
      </c>
      <c r="D86" s="12"/>
      <c r="E86" s="12"/>
      <c r="F86" s="12"/>
      <c r="G86" s="12">
        <v>5087000</v>
      </c>
    </row>
    <row r="87" spans="1:19" x14ac:dyDescent="0.25">
      <c r="A87" s="40">
        <v>43797</v>
      </c>
      <c r="B87" s="29" t="s">
        <v>91</v>
      </c>
      <c r="C87" s="24" t="s">
        <v>75</v>
      </c>
      <c r="D87" s="11"/>
      <c r="E87" s="11"/>
      <c r="F87" s="12"/>
      <c r="G87" s="12">
        <v>15000000</v>
      </c>
    </row>
    <row r="88" spans="1:19" x14ac:dyDescent="0.25">
      <c r="A88" s="40">
        <v>43797</v>
      </c>
      <c r="B88" s="29" t="s">
        <v>95</v>
      </c>
      <c r="C88" s="24" t="s">
        <v>76</v>
      </c>
      <c r="D88" s="11"/>
      <c r="E88" s="11"/>
      <c r="F88" s="12"/>
      <c r="G88" s="12">
        <v>200000</v>
      </c>
    </row>
    <row r="89" spans="1:19" x14ac:dyDescent="0.25">
      <c r="A89" s="40">
        <v>43798</v>
      </c>
      <c r="B89" s="25" t="s">
        <v>90</v>
      </c>
      <c r="C89" s="24" t="s">
        <v>28</v>
      </c>
      <c r="D89" s="12"/>
      <c r="E89" s="12"/>
      <c r="F89" s="12"/>
      <c r="G89" s="12">
        <v>3044000</v>
      </c>
    </row>
    <row r="90" spans="1:19" x14ac:dyDescent="0.25">
      <c r="A90" s="40">
        <v>43798</v>
      </c>
      <c r="B90" s="25" t="s">
        <v>90</v>
      </c>
      <c r="C90" s="24" t="s">
        <v>29</v>
      </c>
      <c r="D90" s="12"/>
      <c r="E90" s="12"/>
      <c r="F90" s="12"/>
      <c r="G90" s="12">
        <f>10000000-G89</f>
        <v>6956000</v>
      </c>
    </row>
    <row r="91" spans="1:19" x14ac:dyDescent="0.25">
      <c r="A91" s="40">
        <v>43798</v>
      </c>
      <c r="B91" s="25" t="s">
        <v>96</v>
      </c>
      <c r="C91" s="24" t="s">
        <v>99</v>
      </c>
      <c r="D91" s="11"/>
      <c r="E91" s="11"/>
      <c r="F91" s="12"/>
      <c r="G91" s="12">
        <v>352000</v>
      </c>
    </row>
    <row r="92" spans="1:19" s="30" customFormat="1" x14ac:dyDescent="0.25">
      <c r="A92" s="40">
        <v>43798</v>
      </c>
      <c r="B92" s="25" t="s">
        <v>91</v>
      </c>
      <c r="C92" s="24" t="s">
        <v>98</v>
      </c>
      <c r="D92" s="11"/>
      <c r="E92" s="11"/>
      <c r="F92" s="12"/>
      <c r="G92" s="12">
        <v>12815000</v>
      </c>
    </row>
    <row r="93" spans="1:19" s="13" customFormat="1" x14ac:dyDescent="0.25">
      <c r="A93" s="42">
        <v>43799</v>
      </c>
      <c r="B93" s="31" t="s">
        <v>95</v>
      </c>
      <c r="C93" s="24" t="s">
        <v>97</v>
      </c>
      <c r="D93" s="11"/>
      <c r="E93" s="11"/>
      <c r="F93" s="12"/>
      <c r="G93" s="12">
        <v>4566000</v>
      </c>
    </row>
    <row r="94" spans="1:19" x14ac:dyDescent="0.25">
      <c r="A94" s="41"/>
      <c r="B94" s="26"/>
      <c r="C94" s="27" t="s">
        <v>1</v>
      </c>
      <c r="D94" s="11"/>
      <c r="E94" s="12"/>
      <c r="F94" s="12"/>
      <c r="G94" s="12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r="95" spans="1:19" ht="13.9" customHeight="1" x14ac:dyDescent="0.25">
      <c r="A95" s="40"/>
      <c r="B95" s="25" t="s">
        <v>89</v>
      </c>
      <c r="C95" s="24" t="s">
        <v>2</v>
      </c>
      <c r="D95" s="11">
        <v>24742200</v>
      </c>
      <c r="E95" s="12">
        <v>13070600</v>
      </c>
      <c r="F95" s="12"/>
      <c r="G95" s="12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</row>
    <row r="96" spans="1:19" x14ac:dyDescent="0.25">
      <c r="A96" s="40"/>
      <c r="B96" s="25" t="s">
        <v>89</v>
      </c>
      <c r="C96" s="24" t="s">
        <v>3</v>
      </c>
      <c r="D96" s="11">
        <v>26192050</v>
      </c>
      <c r="E96" s="12">
        <v>6974300</v>
      </c>
      <c r="F96" s="12"/>
      <c r="G96" s="12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 spans="1:19" x14ac:dyDescent="0.25">
      <c r="A97" s="40"/>
      <c r="B97" s="25" t="s">
        <v>89</v>
      </c>
      <c r="C97" s="24" t="s">
        <v>4</v>
      </c>
      <c r="D97" s="11">
        <v>1357500</v>
      </c>
      <c r="E97" s="12">
        <v>2587150</v>
      </c>
      <c r="F97" s="12"/>
      <c r="G97" s="12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r="98" spans="1:19" x14ac:dyDescent="0.25">
      <c r="A98" s="41"/>
      <c r="B98" s="26"/>
      <c r="C98" s="27" t="s">
        <v>5</v>
      </c>
      <c r="D98" s="11"/>
      <c r="E98" s="12"/>
      <c r="F98" s="12"/>
      <c r="G98" s="12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r="99" spans="1:19" x14ac:dyDescent="0.25">
      <c r="A99" s="40"/>
      <c r="B99" s="25" t="s">
        <v>89</v>
      </c>
      <c r="C99" s="24" t="s">
        <v>6</v>
      </c>
      <c r="D99" s="11"/>
      <c r="E99" s="12">
        <v>200000000</v>
      </c>
      <c r="F99" s="12"/>
      <c r="G99" s="12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r="100" spans="1:19" x14ac:dyDescent="0.25">
      <c r="A100" s="40"/>
      <c r="B100" s="25" t="s">
        <v>89</v>
      </c>
      <c r="C100" s="24" t="s">
        <v>7</v>
      </c>
      <c r="D100" s="11"/>
      <c r="E100" s="12">
        <v>140000000</v>
      </c>
      <c r="F100" s="12"/>
      <c r="G100" s="12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r="101" spans="1:19" x14ac:dyDescent="0.25">
      <c r="A101" s="40"/>
      <c r="B101" s="25" t="s">
        <v>89</v>
      </c>
      <c r="C101" s="24" t="s">
        <v>8</v>
      </c>
      <c r="D101" s="11"/>
      <c r="E101" s="12">
        <v>80000000</v>
      </c>
      <c r="F101" s="12"/>
      <c r="G101" s="12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r="102" spans="1:19" x14ac:dyDescent="0.25">
      <c r="A102" s="40"/>
      <c r="B102" s="25" t="s">
        <v>89</v>
      </c>
      <c r="C102" s="24" t="s">
        <v>9</v>
      </c>
      <c r="D102" s="11"/>
      <c r="E102" s="12">
        <v>100000000</v>
      </c>
      <c r="F102" s="12"/>
      <c r="G102" s="12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r="103" spans="1:19" x14ac:dyDescent="0.25">
      <c r="A103" s="40"/>
      <c r="B103" s="25" t="s">
        <v>89</v>
      </c>
      <c r="C103" s="24" t="s">
        <v>10</v>
      </c>
      <c r="D103" s="11"/>
      <c r="E103" s="12">
        <v>30000000</v>
      </c>
      <c r="F103" s="12"/>
      <c r="G103" s="12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r="104" spans="1:19" x14ac:dyDescent="0.25">
      <c r="A104" s="40"/>
      <c r="B104" s="25" t="s">
        <v>89</v>
      </c>
      <c r="C104" s="24" t="s">
        <v>11</v>
      </c>
      <c r="D104" s="11"/>
      <c r="E104" s="12">
        <v>232000000</v>
      </c>
      <c r="F104" s="12"/>
      <c r="G104" s="12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r="105" spans="1:19" x14ac:dyDescent="0.25">
      <c r="A105" s="40"/>
      <c r="B105" s="25" t="s">
        <v>89</v>
      </c>
      <c r="C105" s="24" t="s">
        <v>12</v>
      </c>
      <c r="D105" s="11"/>
      <c r="E105" s="12">
        <v>35000000</v>
      </c>
      <c r="F105" s="12"/>
      <c r="G105" s="12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 spans="1:19" x14ac:dyDescent="0.25">
      <c r="A106" s="43"/>
      <c r="B106" s="35" t="s">
        <v>89</v>
      </c>
      <c r="C106" s="20" t="s">
        <v>13</v>
      </c>
      <c r="D106" s="14"/>
      <c r="E106" s="15">
        <v>50000000</v>
      </c>
      <c r="F106" s="15"/>
      <c r="G106" s="15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spans="1:19" s="46" customFormat="1" ht="14.25" x14ac:dyDescent="0.2">
      <c r="A107" s="47"/>
      <c r="B107" s="250" t="s">
        <v>108</v>
      </c>
      <c r="C107" s="250"/>
      <c r="D107" s="48">
        <f>SUM(D7:D106)</f>
        <v>232291750</v>
      </c>
      <c r="E107" s="48">
        <f t="shared" ref="E107:G107" si="0">SUM(E7:E106)</f>
        <v>1106232050</v>
      </c>
      <c r="F107" s="48">
        <f t="shared" si="0"/>
        <v>244000000</v>
      </c>
      <c r="G107" s="48">
        <f t="shared" si="0"/>
        <v>275257830</v>
      </c>
    </row>
    <row r="109" spans="1:19" x14ac:dyDescent="0.25">
      <c r="C109" s="51" t="s">
        <v>110</v>
      </c>
      <c r="D109" s="52">
        <f>D107+E107</f>
        <v>1338523800</v>
      </c>
      <c r="E109" s="45"/>
    </row>
    <row r="110" spans="1:19" x14ac:dyDescent="0.25">
      <c r="C110" s="51" t="s">
        <v>111</v>
      </c>
      <c r="D110" s="52">
        <f>F107+G107</f>
        <v>519257830</v>
      </c>
      <c r="E110" s="45"/>
      <c r="F110" s="45"/>
    </row>
    <row r="112" spans="1:19" s="49" customFormat="1" ht="25.5" x14ac:dyDescent="0.25">
      <c r="A112" s="251" t="s">
        <v>109</v>
      </c>
      <c r="B112" s="252"/>
      <c r="D112" s="50"/>
      <c r="E112" s="50"/>
      <c r="F112" s="50"/>
      <c r="G112" s="50"/>
      <c r="H112" s="50"/>
      <c r="I112" s="50"/>
    </row>
    <row r="116" spans="1:19" s="54" customFormat="1" ht="12.75" x14ac:dyDescent="0.2">
      <c r="A116" s="53"/>
      <c r="B116" s="248" t="s">
        <v>88</v>
      </c>
      <c r="C116" s="248"/>
    </row>
    <row r="117" spans="1:19" x14ac:dyDescent="0.25">
      <c r="A117" s="249" t="s">
        <v>79</v>
      </c>
      <c r="B117" s="246" t="s">
        <v>85</v>
      </c>
      <c r="C117" s="246" t="s">
        <v>80</v>
      </c>
      <c r="D117" s="247" t="s">
        <v>86</v>
      </c>
      <c r="E117" s="247"/>
      <c r="F117" s="247" t="s">
        <v>87</v>
      </c>
      <c r="G117" s="247"/>
    </row>
    <row r="118" spans="1:19" ht="42.75" x14ac:dyDescent="0.25">
      <c r="A118" s="249"/>
      <c r="B118" s="246"/>
      <c r="C118" s="246"/>
      <c r="D118" s="9" t="s">
        <v>82</v>
      </c>
      <c r="E118" s="9" t="s">
        <v>83</v>
      </c>
      <c r="F118" s="32" t="s">
        <v>82</v>
      </c>
      <c r="G118" s="32" t="s">
        <v>84</v>
      </c>
    </row>
    <row r="119" spans="1:19" x14ac:dyDescent="0.25">
      <c r="A119" s="40">
        <v>43772</v>
      </c>
      <c r="B119" s="36" t="s">
        <v>88</v>
      </c>
      <c r="C119" s="37" t="s">
        <v>0</v>
      </c>
      <c r="D119" s="16">
        <v>90000000</v>
      </c>
      <c r="E119" s="17"/>
      <c r="F119" s="17"/>
      <c r="G119" s="17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</row>
    <row r="120" spans="1:19" x14ac:dyDescent="0.25">
      <c r="A120" s="55">
        <v>43789</v>
      </c>
      <c r="B120" s="56" t="s">
        <v>88</v>
      </c>
      <c r="C120" s="57" t="s">
        <v>0</v>
      </c>
      <c r="D120" s="18">
        <v>90000000</v>
      </c>
      <c r="E120" s="19"/>
      <c r="F120" s="19"/>
      <c r="G120" s="19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r="121" spans="1:19" s="46" customFormat="1" ht="14.25" x14ac:dyDescent="0.2">
      <c r="A121" s="47"/>
      <c r="B121" s="244" t="s">
        <v>113</v>
      </c>
      <c r="C121" s="245"/>
      <c r="D121" s="48">
        <f>SUM(D119:D120)</f>
        <v>180000000</v>
      </c>
      <c r="E121" s="48">
        <f t="shared" ref="E121:G121" si="1">SUM(E119:E120)</f>
        <v>0</v>
      </c>
      <c r="F121" s="48">
        <f t="shared" si="1"/>
        <v>0</v>
      </c>
      <c r="G121" s="48">
        <f t="shared" si="1"/>
        <v>0</v>
      </c>
    </row>
    <row r="123" spans="1:19" s="54" customFormat="1" ht="12.75" x14ac:dyDescent="0.2">
      <c r="A123" s="53"/>
      <c r="B123" s="248" t="s">
        <v>89</v>
      </c>
      <c r="C123" s="248"/>
    </row>
    <row r="124" spans="1:19" x14ac:dyDescent="0.25">
      <c r="A124" s="249" t="s">
        <v>79</v>
      </c>
      <c r="B124" s="246" t="s">
        <v>85</v>
      </c>
      <c r="C124" s="246" t="s">
        <v>80</v>
      </c>
      <c r="D124" s="247" t="s">
        <v>86</v>
      </c>
      <c r="E124" s="247"/>
      <c r="F124" s="247" t="s">
        <v>87</v>
      </c>
      <c r="G124" s="247"/>
    </row>
    <row r="125" spans="1:19" ht="42.75" x14ac:dyDescent="0.25">
      <c r="A125" s="249"/>
      <c r="B125" s="246"/>
      <c r="C125" s="246"/>
      <c r="D125" s="9" t="s">
        <v>82</v>
      </c>
      <c r="E125" s="9" t="s">
        <v>83</v>
      </c>
      <c r="F125" s="32" t="s">
        <v>82</v>
      </c>
      <c r="G125" s="32" t="s">
        <v>84</v>
      </c>
    </row>
    <row r="126" spans="1:19" x14ac:dyDescent="0.25">
      <c r="A126" s="40">
        <v>43790</v>
      </c>
      <c r="B126" s="25" t="s">
        <v>89</v>
      </c>
      <c r="C126" s="21" t="s">
        <v>16</v>
      </c>
      <c r="D126" s="12"/>
      <c r="E126" s="12"/>
      <c r="F126" s="22">
        <v>50000000</v>
      </c>
      <c r="G126" s="2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r="127" spans="1:19" x14ac:dyDescent="0.25">
      <c r="A127" s="40">
        <v>43790</v>
      </c>
      <c r="B127" s="25" t="s">
        <v>89</v>
      </c>
      <c r="C127" s="21" t="s">
        <v>17</v>
      </c>
      <c r="D127" s="12"/>
      <c r="E127" s="12"/>
      <c r="F127" s="22">
        <v>84000000</v>
      </c>
      <c r="G127" s="2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</row>
    <row r="128" spans="1:19" x14ac:dyDescent="0.25">
      <c r="A128" s="40">
        <v>43790</v>
      </c>
      <c r="B128" s="25" t="s">
        <v>89</v>
      </c>
      <c r="C128" s="21" t="s">
        <v>18</v>
      </c>
      <c r="D128" s="12"/>
      <c r="E128" s="12"/>
      <c r="F128" s="12"/>
      <c r="G128" s="22">
        <v>102450000</v>
      </c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 spans="1:19" ht="13.9" customHeight="1" x14ac:dyDescent="0.25">
      <c r="A129" s="40"/>
      <c r="B129" s="25" t="s">
        <v>89</v>
      </c>
      <c r="C129" s="24" t="s">
        <v>2</v>
      </c>
      <c r="D129" s="11">
        <v>24742200</v>
      </c>
      <c r="E129" s="12">
        <v>13070600</v>
      </c>
      <c r="F129" s="12"/>
      <c r="G129" s="12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 spans="1:19" x14ac:dyDescent="0.25">
      <c r="A130" s="40"/>
      <c r="B130" s="25" t="s">
        <v>89</v>
      </c>
      <c r="C130" s="24" t="s">
        <v>3</v>
      </c>
      <c r="D130" s="11">
        <v>26192050</v>
      </c>
      <c r="E130" s="12">
        <v>6974300</v>
      </c>
      <c r="F130" s="12"/>
      <c r="G130" s="12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 spans="1:19" x14ac:dyDescent="0.25">
      <c r="A131" s="40"/>
      <c r="B131" s="25" t="s">
        <v>89</v>
      </c>
      <c r="C131" s="24" t="s">
        <v>4</v>
      </c>
      <c r="D131" s="11">
        <v>1357500</v>
      </c>
      <c r="E131" s="12">
        <v>2587150</v>
      </c>
      <c r="F131" s="12"/>
      <c r="G131" s="12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r="132" spans="1:19" x14ac:dyDescent="0.25">
      <c r="A132" s="40"/>
      <c r="B132" s="25" t="s">
        <v>89</v>
      </c>
      <c r="C132" s="24" t="s">
        <v>6</v>
      </c>
      <c r="D132" s="11"/>
      <c r="E132" s="12">
        <v>200000000</v>
      </c>
      <c r="F132" s="12"/>
      <c r="G132" s="12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</row>
    <row r="133" spans="1:19" x14ac:dyDescent="0.25">
      <c r="A133" s="40"/>
      <c r="B133" s="25" t="s">
        <v>89</v>
      </c>
      <c r="C133" s="24" t="s">
        <v>7</v>
      </c>
      <c r="D133" s="11"/>
      <c r="E133" s="12">
        <v>140000000</v>
      </c>
      <c r="F133" s="12"/>
      <c r="G133" s="12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</row>
    <row r="134" spans="1:19" x14ac:dyDescent="0.25">
      <c r="A134" s="40"/>
      <c r="B134" s="25" t="s">
        <v>89</v>
      </c>
      <c r="C134" s="24" t="s">
        <v>8</v>
      </c>
      <c r="D134" s="11"/>
      <c r="E134" s="12">
        <v>80000000</v>
      </c>
      <c r="F134" s="12"/>
      <c r="G134" s="12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r="135" spans="1:19" x14ac:dyDescent="0.25">
      <c r="A135" s="40"/>
      <c r="B135" s="25" t="s">
        <v>89</v>
      </c>
      <c r="C135" s="24" t="s">
        <v>9</v>
      </c>
      <c r="D135" s="11"/>
      <c r="E135" s="12">
        <v>100000000</v>
      </c>
      <c r="F135" s="12"/>
      <c r="G135" s="12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 spans="1:19" x14ac:dyDescent="0.25">
      <c r="A136" s="40"/>
      <c r="B136" s="25" t="s">
        <v>89</v>
      </c>
      <c r="C136" s="24" t="s">
        <v>10</v>
      </c>
      <c r="D136" s="11"/>
      <c r="E136" s="12">
        <v>30000000</v>
      </c>
      <c r="F136" s="12"/>
      <c r="G136" s="12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 spans="1:19" x14ac:dyDescent="0.25">
      <c r="A137" s="40"/>
      <c r="B137" s="25" t="s">
        <v>89</v>
      </c>
      <c r="C137" s="24" t="s">
        <v>11</v>
      </c>
      <c r="D137" s="11"/>
      <c r="E137" s="12">
        <v>232000000</v>
      </c>
      <c r="F137" s="12"/>
      <c r="G137" s="12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r="138" spans="1:19" x14ac:dyDescent="0.25">
      <c r="A138" s="40"/>
      <c r="B138" s="25" t="s">
        <v>89</v>
      </c>
      <c r="C138" s="24" t="s">
        <v>12</v>
      </c>
      <c r="D138" s="11"/>
      <c r="E138" s="12">
        <v>35000000</v>
      </c>
      <c r="F138" s="12"/>
      <c r="G138" s="12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 spans="1:19" x14ac:dyDescent="0.25">
      <c r="A139" s="43"/>
      <c r="B139" s="35" t="s">
        <v>89</v>
      </c>
      <c r="C139" s="20" t="s">
        <v>13</v>
      </c>
      <c r="D139" s="14"/>
      <c r="E139" s="15">
        <v>50000000</v>
      </c>
      <c r="F139" s="15"/>
      <c r="G139" s="15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</row>
    <row r="140" spans="1:19" s="46" customFormat="1" ht="14.25" x14ac:dyDescent="0.2">
      <c r="A140" s="47"/>
      <c r="B140" s="244" t="s">
        <v>113</v>
      </c>
      <c r="C140" s="245"/>
      <c r="D140" s="48">
        <f>SUM(D126:D139)</f>
        <v>52291750</v>
      </c>
      <c r="E140" s="48">
        <f t="shared" ref="E140:G140" si="2">SUM(E126:E139)</f>
        <v>889632050</v>
      </c>
      <c r="F140" s="48">
        <f t="shared" si="2"/>
        <v>134000000</v>
      </c>
      <c r="G140" s="48">
        <f t="shared" si="2"/>
        <v>102450000</v>
      </c>
    </row>
    <row r="142" spans="1:19" s="54" customFormat="1" ht="12.75" x14ac:dyDescent="0.2">
      <c r="A142" s="53"/>
      <c r="B142" s="248" t="s">
        <v>93</v>
      </c>
      <c r="C142" s="248"/>
    </row>
    <row r="143" spans="1:19" x14ac:dyDescent="0.25">
      <c r="A143" s="249" t="s">
        <v>79</v>
      </c>
      <c r="B143" s="246" t="s">
        <v>85</v>
      </c>
      <c r="C143" s="246" t="s">
        <v>80</v>
      </c>
      <c r="D143" s="247" t="s">
        <v>86</v>
      </c>
      <c r="E143" s="247"/>
      <c r="F143" s="247" t="s">
        <v>87</v>
      </c>
      <c r="G143" s="247"/>
    </row>
    <row r="144" spans="1:19" ht="42.75" x14ac:dyDescent="0.25">
      <c r="A144" s="249"/>
      <c r="B144" s="246"/>
      <c r="C144" s="246"/>
      <c r="D144" s="9" t="s">
        <v>82</v>
      </c>
      <c r="E144" s="9" t="s">
        <v>83</v>
      </c>
      <c r="F144" s="32" t="s">
        <v>82</v>
      </c>
      <c r="G144" s="32" t="s">
        <v>84</v>
      </c>
    </row>
    <row r="145" spans="1:7" x14ac:dyDescent="0.25">
      <c r="A145" s="40">
        <v>43771</v>
      </c>
      <c r="B145" s="28" t="s">
        <v>93</v>
      </c>
      <c r="C145" s="24" t="s">
        <v>32</v>
      </c>
      <c r="D145" s="12"/>
      <c r="E145" s="12">
        <v>200000000</v>
      </c>
      <c r="F145" s="12"/>
      <c r="G145" s="12"/>
    </row>
    <row r="146" spans="1:7" s="46" customFormat="1" ht="14.25" x14ac:dyDescent="0.2">
      <c r="A146" s="47"/>
      <c r="B146" s="244" t="s">
        <v>113</v>
      </c>
      <c r="C146" s="245"/>
      <c r="D146" s="48">
        <f>SUM(D145)</f>
        <v>0</v>
      </c>
      <c r="E146" s="48">
        <f t="shared" ref="E146:G146" si="3">SUM(E145)</f>
        <v>200000000</v>
      </c>
      <c r="F146" s="48">
        <f t="shared" si="3"/>
        <v>0</v>
      </c>
      <c r="G146" s="48">
        <f t="shared" si="3"/>
        <v>0</v>
      </c>
    </row>
    <row r="148" spans="1:7" s="54" customFormat="1" ht="12.75" x14ac:dyDescent="0.2">
      <c r="A148" s="53"/>
      <c r="B148" s="248" t="s">
        <v>105</v>
      </c>
      <c r="C148" s="248"/>
    </row>
    <row r="149" spans="1:7" x14ac:dyDescent="0.25">
      <c r="A149" s="249" t="s">
        <v>79</v>
      </c>
      <c r="B149" s="246" t="s">
        <v>85</v>
      </c>
      <c r="C149" s="246" t="s">
        <v>80</v>
      </c>
      <c r="D149" s="247" t="s">
        <v>86</v>
      </c>
      <c r="E149" s="247"/>
      <c r="F149" s="247" t="s">
        <v>87</v>
      </c>
      <c r="G149" s="247"/>
    </row>
    <row r="150" spans="1:7" ht="42.75" x14ac:dyDescent="0.25">
      <c r="A150" s="249"/>
      <c r="B150" s="246"/>
      <c r="C150" s="246"/>
      <c r="D150" s="9" t="s">
        <v>82</v>
      </c>
      <c r="E150" s="9" t="s">
        <v>83</v>
      </c>
      <c r="F150" s="32" t="s">
        <v>82</v>
      </c>
      <c r="G150" s="32" t="s">
        <v>84</v>
      </c>
    </row>
    <row r="151" spans="1:7" ht="30" x14ac:dyDescent="0.25">
      <c r="A151" s="40">
        <v>43787</v>
      </c>
      <c r="B151" s="29" t="s">
        <v>105</v>
      </c>
      <c r="C151" s="24" t="s">
        <v>60</v>
      </c>
      <c r="D151" s="11"/>
      <c r="E151" s="11"/>
      <c r="F151" s="12"/>
      <c r="G151" s="12">
        <v>10000000</v>
      </c>
    </row>
    <row r="152" spans="1:7" ht="30" x14ac:dyDescent="0.25">
      <c r="A152" s="40">
        <v>43796</v>
      </c>
      <c r="B152" s="25" t="s">
        <v>105</v>
      </c>
      <c r="C152" s="24" t="s">
        <v>71</v>
      </c>
      <c r="D152" s="11"/>
      <c r="E152" s="11"/>
      <c r="F152" s="12"/>
      <c r="G152" s="12">
        <v>3000000</v>
      </c>
    </row>
    <row r="153" spans="1:7" s="46" customFormat="1" ht="14.25" x14ac:dyDescent="0.2">
      <c r="A153" s="47"/>
      <c r="B153" s="244" t="s">
        <v>113</v>
      </c>
      <c r="C153" s="245"/>
      <c r="D153" s="48">
        <f>SUM(D151:D152)</f>
        <v>0</v>
      </c>
      <c r="E153" s="48">
        <f t="shared" ref="E153:G153" si="4">SUM(E151:E152)</f>
        <v>0</v>
      </c>
      <c r="F153" s="48">
        <f t="shared" si="4"/>
        <v>0</v>
      </c>
      <c r="G153" s="48">
        <f t="shared" si="4"/>
        <v>13000000</v>
      </c>
    </row>
    <row r="155" spans="1:7" s="54" customFormat="1" ht="12.75" x14ac:dyDescent="0.2">
      <c r="A155" s="53"/>
      <c r="B155" s="248" t="s">
        <v>92</v>
      </c>
      <c r="C155" s="248"/>
    </row>
    <row r="156" spans="1:7" x14ac:dyDescent="0.25">
      <c r="A156" s="249" t="s">
        <v>79</v>
      </c>
      <c r="B156" s="246" t="s">
        <v>85</v>
      </c>
      <c r="C156" s="246" t="s">
        <v>80</v>
      </c>
      <c r="D156" s="247" t="s">
        <v>86</v>
      </c>
      <c r="E156" s="247"/>
      <c r="F156" s="247" t="s">
        <v>87</v>
      </c>
      <c r="G156" s="247"/>
    </row>
    <row r="157" spans="1:7" ht="42.75" x14ac:dyDescent="0.25">
      <c r="A157" s="249"/>
      <c r="B157" s="246"/>
      <c r="C157" s="246"/>
      <c r="D157" s="9" t="s">
        <v>82</v>
      </c>
      <c r="E157" s="9" t="s">
        <v>83</v>
      </c>
      <c r="F157" s="32" t="s">
        <v>82</v>
      </c>
      <c r="G157" s="32" t="s">
        <v>84</v>
      </c>
    </row>
    <row r="158" spans="1:7" ht="30" x14ac:dyDescent="0.25">
      <c r="A158" s="40">
        <v>43770</v>
      </c>
      <c r="B158" s="25" t="s">
        <v>92</v>
      </c>
      <c r="C158" s="24" t="s">
        <v>30</v>
      </c>
      <c r="D158" s="12"/>
      <c r="E158" s="12"/>
      <c r="F158" s="12"/>
      <c r="G158" s="12">
        <v>250000</v>
      </c>
    </row>
    <row r="159" spans="1:7" ht="30" x14ac:dyDescent="0.25">
      <c r="A159" s="40">
        <v>43770</v>
      </c>
      <c r="B159" s="25" t="s">
        <v>92</v>
      </c>
      <c r="C159" s="24" t="s">
        <v>31</v>
      </c>
      <c r="D159" s="12"/>
      <c r="E159" s="12"/>
      <c r="F159" s="12"/>
      <c r="G159" s="12">
        <v>3500000</v>
      </c>
    </row>
    <row r="160" spans="1:7" ht="30" x14ac:dyDescent="0.25">
      <c r="A160" s="40">
        <v>43773</v>
      </c>
      <c r="B160" s="25" t="s">
        <v>92</v>
      </c>
      <c r="C160" s="24" t="s">
        <v>36</v>
      </c>
      <c r="D160" s="12"/>
      <c r="E160" s="12"/>
      <c r="F160" s="23"/>
      <c r="G160" s="12">
        <v>60000</v>
      </c>
    </row>
    <row r="161" spans="1:19" ht="30" x14ac:dyDescent="0.25">
      <c r="A161" s="40">
        <v>43773</v>
      </c>
      <c r="B161" s="25" t="s">
        <v>92</v>
      </c>
      <c r="C161" s="24" t="s">
        <v>38</v>
      </c>
      <c r="D161" s="12"/>
      <c r="E161" s="12"/>
      <c r="F161" s="23"/>
      <c r="G161" s="12">
        <v>1018000</v>
      </c>
    </row>
    <row r="162" spans="1:19" x14ac:dyDescent="0.25">
      <c r="A162" s="40">
        <v>43774</v>
      </c>
      <c r="B162" s="25" t="s">
        <v>92</v>
      </c>
      <c r="C162" s="24" t="s">
        <v>40</v>
      </c>
      <c r="D162" s="12"/>
      <c r="E162" s="12"/>
      <c r="F162" s="23"/>
      <c r="G162" s="12">
        <v>1000000</v>
      </c>
    </row>
    <row r="163" spans="1:19" ht="15" customHeight="1" x14ac:dyDescent="0.25">
      <c r="A163" s="40">
        <v>43775</v>
      </c>
      <c r="B163" s="25" t="s">
        <v>92</v>
      </c>
      <c r="C163" s="24" t="s">
        <v>41</v>
      </c>
      <c r="D163" s="12"/>
      <c r="E163" s="12"/>
      <c r="F163" s="23"/>
      <c r="G163" s="12">
        <v>2160000</v>
      </c>
    </row>
    <row r="164" spans="1:19" ht="30" x14ac:dyDescent="0.25">
      <c r="A164" s="40">
        <v>43776</v>
      </c>
      <c r="B164" s="25" t="s">
        <v>92</v>
      </c>
      <c r="C164" s="24" t="s">
        <v>44</v>
      </c>
      <c r="D164" s="12"/>
      <c r="E164" s="12"/>
      <c r="F164" s="23"/>
      <c r="G164" s="12">
        <v>1000000</v>
      </c>
    </row>
    <row r="165" spans="1:19" ht="30" x14ac:dyDescent="0.25">
      <c r="A165" s="40">
        <v>43776</v>
      </c>
      <c r="B165" s="25" t="s">
        <v>92</v>
      </c>
      <c r="C165" s="24" t="s">
        <v>46</v>
      </c>
      <c r="D165" s="12"/>
      <c r="E165" s="12"/>
      <c r="F165" s="23"/>
      <c r="G165" s="12">
        <v>120000</v>
      </c>
    </row>
    <row r="166" spans="1:19" x14ac:dyDescent="0.25">
      <c r="A166" s="40">
        <v>43791</v>
      </c>
      <c r="B166" s="25" t="s">
        <v>92</v>
      </c>
      <c r="C166" s="24" t="s">
        <v>64</v>
      </c>
      <c r="D166" s="11"/>
      <c r="E166" s="11"/>
      <c r="F166" s="12"/>
      <c r="G166" s="12">
        <v>1002720</v>
      </c>
    </row>
    <row r="167" spans="1:19" x14ac:dyDescent="0.25">
      <c r="A167" s="40">
        <v>43792</v>
      </c>
      <c r="B167" s="25" t="s">
        <v>92</v>
      </c>
      <c r="C167" s="24" t="s">
        <v>66</v>
      </c>
      <c r="D167" s="11"/>
      <c r="E167" s="11"/>
      <c r="F167" s="12"/>
      <c r="G167" s="12">
        <v>1018710</v>
      </c>
    </row>
    <row r="168" spans="1:19" x14ac:dyDescent="0.25">
      <c r="A168" s="40">
        <v>43796</v>
      </c>
      <c r="B168" s="25" t="s">
        <v>92</v>
      </c>
      <c r="C168" s="24" t="s">
        <v>74</v>
      </c>
      <c r="D168" s="11"/>
      <c r="E168" s="11"/>
      <c r="F168" s="12"/>
      <c r="G168" s="12">
        <v>755000</v>
      </c>
    </row>
    <row r="169" spans="1:19" s="46" customFormat="1" ht="14.25" x14ac:dyDescent="0.2">
      <c r="A169" s="47"/>
      <c r="B169" s="244" t="s">
        <v>113</v>
      </c>
      <c r="C169" s="245"/>
      <c r="D169" s="48">
        <f>SUM(D158:D168)</f>
        <v>0</v>
      </c>
      <c r="E169" s="48">
        <f t="shared" ref="E169:G169" si="5">SUM(E158:E168)</f>
        <v>0</v>
      </c>
      <c r="F169" s="48">
        <f t="shared" si="5"/>
        <v>0</v>
      </c>
      <c r="G169" s="48">
        <f t="shared" si="5"/>
        <v>11884430</v>
      </c>
    </row>
    <row r="171" spans="1:19" s="54" customFormat="1" ht="12.75" x14ac:dyDescent="0.2">
      <c r="A171" s="53"/>
      <c r="B171" s="248" t="s">
        <v>91</v>
      </c>
      <c r="C171" s="248"/>
    </row>
    <row r="172" spans="1:19" x14ac:dyDescent="0.25">
      <c r="A172" s="249" t="s">
        <v>79</v>
      </c>
      <c r="B172" s="246" t="s">
        <v>85</v>
      </c>
      <c r="C172" s="246" t="s">
        <v>80</v>
      </c>
      <c r="D172" s="247" t="s">
        <v>86</v>
      </c>
      <c r="E172" s="247"/>
      <c r="F172" s="247" t="s">
        <v>87</v>
      </c>
      <c r="G172" s="247"/>
    </row>
    <row r="173" spans="1:19" ht="42.75" x14ac:dyDescent="0.25">
      <c r="A173" s="249"/>
      <c r="B173" s="246"/>
      <c r="C173" s="246"/>
      <c r="D173" s="9" t="s">
        <v>82</v>
      </c>
      <c r="E173" s="9" t="s">
        <v>83</v>
      </c>
      <c r="F173" s="32" t="s">
        <v>82</v>
      </c>
      <c r="G173" s="32" t="s">
        <v>84</v>
      </c>
    </row>
    <row r="174" spans="1:19" x14ac:dyDescent="0.25">
      <c r="A174" s="40">
        <v>43772</v>
      </c>
      <c r="B174" s="25" t="s">
        <v>91</v>
      </c>
      <c r="C174" s="24" t="s">
        <v>33</v>
      </c>
      <c r="D174" s="12"/>
      <c r="E174" s="12"/>
      <c r="F174" s="12">
        <v>110000000</v>
      </c>
      <c r="G174" s="12"/>
    </row>
    <row r="175" spans="1:19" x14ac:dyDescent="0.25">
      <c r="A175" s="40">
        <v>43772</v>
      </c>
      <c r="B175" s="25" t="s">
        <v>91</v>
      </c>
      <c r="C175" s="24" t="s">
        <v>20</v>
      </c>
      <c r="D175" s="12"/>
      <c r="E175" s="12"/>
      <c r="F175" s="12"/>
      <c r="G175" s="12">
        <v>7700</v>
      </c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</row>
    <row r="176" spans="1:19" ht="30" x14ac:dyDescent="0.25">
      <c r="A176" s="40">
        <v>43773</v>
      </c>
      <c r="B176" s="25" t="s">
        <v>91</v>
      </c>
      <c r="C176" s="24" t="s">
        <v>35</v>
      </c>
      <c r="D176" s="12"/>
      <c r="E176" s="12"/>
      <c r="F176" s="12"/>
      <c r="G176" s="12">
        <v>10000000</v>
      </c>
    </row>
    <row r="177" spans="1:7" x14ac:dyDescent="0.25">
      <c r="A177" s="40">
        <v>43773</v>
      </c>
      <c r="B177" s="25" t="s">
        <v>91</v>
      </c>
      <c r="C177" s="24" t="s">
        <v>20</v>
      </c>
      <c r="D177" s="12"/>
      <c r="E177" s="12"/>
      <c r="F177" s="12"/>
      <c r="G177" s="12">
        <v>11000</v>
      </c>
    </row>
    <row r="178" spans="1:7" ht="45" x14ac:dyDescent="0.25">
      <c r="A178" s="40">
        <v>43774</v>
      </c>
      <c r="B178" s="25" t="s">
        <v>91</v>
      </c>
      <c r="C178" s="24" t="s">
        <v>39</v>
      </c>
      <c r="D178" s="12"/>
      <c r="E178" s="12"/>
      <c r="F178" s="23"/>
      <c r="G178" s="12">
        <v>1420000</v>
      </c>
    </row>
    <row r="179" spans="1:7" x14ac:dyDescent="0.25">
      <c r="A179" s="40">
        <v>43774</v>
      </c>
      <c r="B179" s="25" t="s">
        <v>91</v>
      </c>
      <c r="C179" s="24" t="s">
        <v>20</v>
      </c>
      <c r="D179" s="12"/>
      <c r="E179" s="12"/>
      <c r="F179" s="23"/>
      <c r="G179" s="12">
        <v>8000</v>
      </c>
    </row>
    <row r="180" spans="1:7" x14ac:dyDescent="0.25">
      <c r="A180" s="40">
        <v>43775</v>
      </c>
      <c r="B180" s="25" t="s">
        <v>91</v>
      </c>
      <c r="C180" s="24" t="s">
        <v>42</v>
      </c>
      <c r="D180" s="12"/>
      <c r="E180" s="12"/>
      <c r="F180" s="23"/>
      <c r="G180" s="12">
        <v>794000</v>
      </c>
    </row>
    <row r="181" spans="1:7" ht="30" x14ac:dyDescent="0.25">
      <c r="A181" s="40">
        <v>43776</v>
      </c>
      <c r="B181" s="25" t="s">
        <v>91</v>
      </c>
      <c r="C181" s="24" t="s">
        <v>47</v>
      </c>
      <c r="D181" s="12"/>
      <c r="E181" s="12"/>
      <c r="F181" s="23"/>
      <c r="G181" s="12">
        <v>2420000</v>
      </c>
    </row>
    <row r="182" spans="1:7" x14ac:dyDescent="0.25">
      <c r="A182" s="40">
        <v>43776</v>
      </c>
      <c r="B182" s="25" t="s">
        <v>91</v>
      </c>
      <c r="C182" s="24" t="s">
        <v>20</v>
      </c>
      <c r="D182" s="11"/>
      <c r="E182" s="11"/>
      <c r="F182" s="12"/>
      <c r="G182" s="12">
        <v>10000</v>
      </c>
    </row>
    <row r="183" spans="1:7" ht="30" x14ac:dyDescent="0.25">
      <c r="A183" s="40">
        <v>43777</v>
      </c>
      <c r="B183" s="25" t="s">
        <v>91</v>
      </c>
      <c r="C183" s="24" t="s">
        <v>48</v>
      </c>
      <c r="D183" s="11"/>
      <c r="E183" s="11"/>
      <c r="F183" s="12"/>
      <c r="G183" s="12">
        <v>8800000</v>
      </c>
    </row>
    <row r="184" spans="1:7" x14ac:dyDescent="0.25">
      <c r="A184" s="40">
        <v>43777</v>
      </c>
      <c r="B184" s="25" t="s">
        <v>91</v>
      </c>
      <c r="C184" s="24" t="s">
        <v>20</v>
      </c>
      <c r="D184" s="12"/>
      <c r="E184" s="12"/>
      <c r="F184" s="12"/>
      <c r="G184" s="12">
        <v>10000</v>
      </c>
    </row>
    <row r="185" spans="1:7" ht="60" x14ac:dyDescent="0.25">
      <c r="A185" s="40">
        <v>43782</v>
      </c>
      <c r="B185" s="25" t="s">
        <v>91</v>
      </c>
      <c r="C185" s="24" t="s">
        <v>54</v>
      </c>
      <c r="D185" s="11"/>
      <c r="E185" s="11"/>
      <c r="F185" s="12"/>
      <c r="G185" s="12">
        <v>2000000</v>
      </c>
    </row>
    <row r="186" spans="1:7" x14ac:dyDescent="0.25">
      <c r="A186" s="40">
        <v>43782</v>
      </c>
      <c r="B186" s="25" t="s">
        <v>91</v>
      </c>
      <c r="C186" s="24" t="s">
        <v>20</v>
      </c>
      <c r="D186" s="11"/>
      <c r="E186" s="11"/>
      <c r="F186" s="12"/>
      <c r="G186" s="12">
        <v>7700</v>
      </c>
    </row>
    <row r="187" spans="1:7" x14ac:dyDescent="0.25">
      <c r="A187" s="40">
        <v>43782</v>
      </c>
      <c r="B187" s="25" t="s">
        <v>91</v>
      </c>
      <c r="C187" s="24" t="s">
        <v>55</v>
      </c>
      <c r="D187" s="11"/>
      <c r="E187" s="11"/>
      <c r="F187" s="12"/>
      <c r="G187" s="12">
        <v>3600000</v>
      </c>
    </row>
    <row r="188" spans="1:7" x14ac:dyDescent="0.25">
      <c r="A188" s="40">
        <v>43782</v>
      </c>
      <c r="B188" s="25" t="s">
        <v>91</v>
      </c>
      <c r="C188" s="24" t="s">
        <v>20</v>
      </c>
      <c r="D188" s="12"/>
      <c r="E188" s="12"/>
      <c r="F188" s="12"/>
      <c r="G188" s="12">
        <v>10000</v>
      </c>
    </row>
    <row r="189" spans="1:7" x14ac:dyDescent="0.25">
      <c r="A189" s="40">
        <v>43783</v>
      </c>
      <c r="B189" s="25" t="s">
        <v>91</v>
      </c>
      <c r="C189" s="24" t="s">
        <v>20</v>
      </c>
      <c r="D189" s="12"/>
      <c r="E189" s="12"/>
      <c r="F189" s="12"/>
      <c r="G189" s="12">
        <v>10000</v>
      </c>
    </row>
    <row r="190" spans="1:7" ht="30" x14ac:dyDescent="0.25">
      <c r="A190" s="40">
        <v>43785</v>
      </c>
      <c r="B190" s="25" t="s">
        <v>91</v>
      </c>
      <c r="C190" s="24" t="s">
        <v>58</v>
      </c>
      <c r="D190" s="11"/>
      <c r="E190" s="11"/>
      <c r="F190" s="12"/>
      <c r="G190" s="12">
        <v>2500000</v>
      </c>
    </row>
    <row r="191" spans="1:7" x14ac:dyDescent="0.25">
      <c r="A191" s="40">
        <v>43785</v>
      </c>
      <c r="B191" s="25" t="s">
        <v>91</v>
      </c>
      <c r="C191" s="24" t="s">
        <v>20</v>
      </c>
      <c r="D191" s="11"/>
      <c r="E191" s="11"/>
      <c r="F191" s="12"/>
      <c r="G191" s="12">
        <v>20000</v>
      </c>
    </row>
    <row r="192" spans="1:7" ht="13.9" customHeight="1" x14ac:dyDescent="0.25">
      <c r="A192" s="40">
        <v>43787</v>
      </c>
      <c r="B192" s="25" t="s">
        <v>91</v>
      </c>
      <c r="C192" s="24" t="s">
        <v>103</v>
      </c>
      <c r="D192" s="11"/>
      <c r="E192" s="11"/>
      <c r="F192" s="12"/>
      <c r="G192" s="12">
        <v>2000000</v>
      </c>
    </row>
    <row r="193" spans="1:19" ht="30" x14ac:dyDescent="0.25">
      <c r="A193" s="40">
        <v>43787</v>
      </c>
      <c r="B193" s="25" t="s">
        <v>91</v>
      </c>
      <c r="C193" s="24" t="s">
        <v>59</v>
      </c>
      <c r="D193" s="11"/>
      <c r="E193" s="11"/>
      <c r="F193" s="12"/>
      <c r="G193" s="12">
        <v>4000000</v>
      </c>
    </row>
    <row r="194" spans="1:19" x14ac:dyDescent="0.25">
      <c r="A194" s="40">
        <v>43787</v>
      </c>
      <c r="B194" s="25" t="s">
        <v>91</v>
      </c>
      <c r="C194" s="24" t="s">
        <v>20</v>
      </c>
      <c r="D194" s="11"/>
      <c r="E194" s="11"/>
      <c r="F194" s="12"/>
      <c r="G194" s="12">
        <v>10000</v>
      </c>
    </row>
    <row r="195" spans="1:19" ht="30" x14ac:dyDescent="0.25">
      <c r="A195" s="40">
        <v>43787</v>
      </c>
      <c r="B195" s="29" t="s">
        <v>91</v>
      </c>
      <c r="C195" s="24" t="s">
        <v>61</v>
      </c>
      <c r="D195" s="11"/>
      <c r="E195" s="11"/>
      <c r="F195" s="12"/>
      <c r="G195" s="12">
        <v>2500000</v>
      </c>
    </row>
    <row r="196" spans="1:19" ht="30" x14ac:dyDescent="0.25">
      <c r="A196" s="40">
        <v>43788</v>
      </c>
      <c r="B196" s="25" t="s">
        <v>91</v>
      </c>
      <c r="C196" s="24" t="s">
        <v>62</v>
      </c>
      <c r="D196" s="11"/>
      <c r="E196" s="11"/>
      <c r="F196" s="12"/>
      <c r="G196" s="12">
        <v>3200000</v>
      </c>
    </row>
    <row r="197" spans="1:19" x14ac:dyDescent="0.25">
      <c r="A197" s="40">
        <v>43788</v>
      </c>
      <c r="B197" s="25" t="s">
        <v>91</v>
      </c>
      <c r="C197" s="24" t="s">
        <v>20</v>
      </c>
      <c r="D197" s="11"/>
      <c r="E197" s="11"/>
      <c r="F197" s="12"/>
      <c r="G197" s="12">
        <v>10000</v>
      </c>
    </row>
    <row r="198" spans="1:19" ht="30" x14ac:dyDescent="0.25">
      <c r="A198" s="40">
        <v>43792</v>
      </c>
      <c r="B198" s="25" t="s">
        <v>91</v>
      </c>
      <c r="C198" s="24" t="s">
        <v>100</v>
      </c>
      <c r="D198" s="11"/>
      <c r="E198" s="11"/>
      <c r="F198" s="12"/>
      <c r="G198" s="12">
        <v>8800000</v>
      </c>
    </row>
    <row r="199" spans="1:19" ht="30" x14ac:dyDescent="0.25">
      <c r="A199" s="40">
        <v>43796</v>
      </c>
      <c r="B199" s="25" t="s">
        <v>91</v>
      </c>
      <c r="C199" s="24" t="s">
        <v>72</v>
      </c>
      <c r="D199" s="11"/>
      <c r="E199" s="11"/>
      <c r="F199" s="12"/>
      <c r="G199" s="12">
        <v>1000000</v>
      </c>
    </row>
    <row r="200" spans="1:19" ht="30" x14ac:dyDescent="0.25">
      <c r="A200" s="40">
        <v>43796</v>
      </c>
      <c r="B200" s="25" t="s">
        <v>91</v>
      </c>
      <c r="C200" s="24" t="s">
        <v>15</v>
      </c>
      <c r="D200" s="11"/>
      <c r="E200" s="12">
        <v>1500000</v>
      </c>
      <c r="F200" s="12"/>
      <c r="G200" s="12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 spans="1:19" x14ac:dyDescent="0.25">
      <c r="A201" s="40">
        <v>43797</v>
      </c>
      <c r="B201" s="29" t="s">
        <v>91</v>
      </c>
      <c r="C201" s="24" t="s">
        <v>75</v>
      </c>
      <c r="D201" s="11"/>
      <c r="E201" s="11"/>
      <c r="F201" s="12"/>
      <c r="G201" s="12">
        <v>15000000</v>
      </c>
    </row>
    <row r="202" spans="1:19" s="30" customFormat="1" x14ac:dyDescent="0.25">
      <c r="A202" s="40">
        <v>43798</v>
      </c>
      <c r="B202" s="25" t="s">
        <v>91</v>
      </c>
      <c r="C202" s="24" t="s">
        <v>98</v>
      </c>
      <c r="D202" s="11"/>
      <c r="E202" s="11"/>
      <c r="F202" s="12"/>
      <c r="G202" s="12">
        <v>12815000</v>
      </c>
    </row>
    <row r="203" spans="1:19" s="46" customFormat="1" ht="14.25" x14ac:dyDescent="0.2">
      <c r="A203" s="47"/>
      <c r="B203" s="244" t="s">
        <v>113</v>
      </c>
      <c r="C203" s="245"/>
      <c r="D203" s="48">
        <f>SUM(D174:D202)</f>
        <v>0</v>
      </c>
      <c r="E203" s="48">
        <f t="shared" ref="E203:G203" si="6">SUM(E174:E202)</f>
        <v>1500000</v>
      </c>
      <c r="F203" s="48">
        <f t="shared" si="6"/>
        <v>110000000</v>
      </c>
      <c r="G203" s="48">
        <f t="shared" si="6"/>
        <v>80963400</v>
      </c>
    </row>
    <row r="205" spans="1:19" s="54" customFormat="1" ht="12.75" x14ac:dyDescent="0.2">
      <c r="A205" s="53"/>
      <c r="B205" s="248" t="s">
        <v>90</v>
      </c>
      <c r="C205" s="248"/>
    </row>
    <row r="206" spans="1:19" x14ac:dyDescent="0.25">
      <c r="A206" s="249" t="s">
        <v>79</v>
      </c>
      <c r="B206" s="246" t="s">
        <v>85</v>
      </c>
      <c r="C206" s="246" t="s">
        <v>80</v>
      </c>
      <c r="D206" s="247" t="s">
        <v>86</v>
      </c>
      <c r="E206" s="247"/>
      <c r="F206" s="247" t="s">
        <v>87</v>
      </c>
      <c r="G206" s="247"/>
    </row>
    <row r="207" spans="1:19" ht="42.75" x14ac:dyDescent="0.25">
      <c r="A207" s="249"/>
      <c r="B207" s="246"/>
      <c r="C207" s="246"/>
      <c r="D207" s="9" t="s">
        <v>82</v>
      </c>
      <c r="E207" s="9" t="s">
        <v>83</v>
      </c>
      <c r="F207" s="32" t="s">
        <v>82</v>
      </c>
      <c r="G207" s="32" t="s">
        <v>84</v>
      </c>
    </row>
    <row r="208" spans="1:19" x14ac:dyDescent="0.25">
      <c r="A208" s="40">
        <v>43772</v>
      </c>
      <c r="B208" s="25" t="s">
        <v>90</v>
      </c>
      <c r="C208" s="24" t="s">
        <v>19</v>
      </c>
      <c r="D208" s="12"/>
      <c r="E208" s="12"/>
      <c r="F208" s="12"/>
      <c r="G208" s="12">
        <v>3000000</v>
      </c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 spans="1:19" x14ac:dyDescent="0.25">
      <c r="A209" s="40">
        <v>43772</v>
      </c>
      <c r="B209" s="25" t="s">
        <v>90</v>
      </c>
      <c r="C209" s="24" t="s">
        <v>21</v>
      </c>
      <c r="D209" s="12"/>
      <c r="E209" s="12"/>
      <c r="F209" s="12"/>
      <c r="G209" s="12">
        <v>2000000</v>
      </c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 spans="1:19" ht="30" x14ac:dyDescent="0.25">
      <c r="A210" s="40">
        <v>43773</v>
      </c>
      <c r="B210" s="25" t="s">
        <v>90</v>
      </c>
      <c r="C210" s="24" t="s">
        <v>104</v>
      </c>
      <c r="D210" s="12"/>
      <c r="E210" s="12"/>
      <c r="F210" s="12"/>
      <c r="G210" s="12">
        <v>4000000</v>
      </c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spans="1:19" x14ac:dyDescent="0.25">
      <c r="A211" s="40">
        <v>43777</v>
      </c>
      <c r="B211" s="25" t="s">
        <v>90</v>
      </c>
      <c r="C211" s="24" t="s">
        <v>19</v>
      </c>
      <c r="D211" s="12"/>
      <c r="E211" s="12"/>
      <c r="F211" s="12"/>
      <c r="G211" s="12">
        <v>5000000</v>
      </c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r="212" spans="1:19" x14ac:dyDescent="0.25">
      <c r="A212" s="40">
        <v>43782</v>
      </c>
      <c r="B212" s="25" t="s">
        <v>90</v>
      </c>
      <c r="C212" s="24" t="s">
        <v>22</v>
      </c>
      <c r="D212" s="12"/>
      <c r="E212" s="12"/>
      <c r="F212" s="12"/>
      <c r="G212" s="12">
        <v>500000</v>
      </c>
    </row>
    <row r="213" spans="1:19" x14ac:dyDescent="0.25">
      <c r="A213" s="40">
        <v>43782</v>
      </c>
      <c r="B213" s="25" t="s">
        <v>90</v>
      </c>
      <c r="C213" s="24" t="s">
        <v>23</v>
      </c>
      <c r="D213" s="12"/>
      <c r="E213" s="12"/>
      <c r="F213" s="12"/>
      <c r="G213" s="12">
        <v>500000</v>
      </c>
    </row>
    <row r="214" spans="1:19" x14ac:dyDescent="0.25">
      <c r="A214" s="40">
        <v>43782</v>
      </c>
      <c r="B214" s="25" t="s">
        <v>90</v>
      </c>
      <c r="C214" s="24" t="s">
        <v>19</v>
      </c>
      <c r="D214" s="12"/>
      <c r="E214" s="12"/>
      <c r="F214" s="12"/>
      <c r="G214" s="12">
        <v>4600000</v>
      </c>
    </row>
    <row r="215" spans="1:19" x14ac:dyDescent="0.25">
      <c r="A215" s="40">
        <v>43783</v>
      </c>
      <c r="B215" s="25" t="s">
        <v>90</v>
      </c>
      <c r="C215" s="24" t="s">
        <v>24</v>
      </c>
      <c r="D215" s="12"/>
      <c r="E215" s="12"/>
      <c r="F215" s="12"/>
      <c r="G215" s="12">
        <v>2500000</v>
      </c>
    </row>
    <row r="216" spans="1:19" x14ac:dyDescent="0.25">
      <c r="A216" s="40">
        <v>43785</v>
      </c>
      <c r="B216" s="25" t="s">
        <v>90</v>
      </c>
      <c r="C216" s="24" t="s">
        <v>25</v>
      </c>
      <c r="D216" s="12"/>
      <c r="E216" s="12"/>
      <c r="F216" s="12"/>
      <c r="G216" s="12">
        <v>1800000</v>
      </c>
    </row>
    <row r="217" spans="1:19" ht="30" x14ac:dyDescent="0.25">
      <c r="A217" s="40">
        <v>43787</v>
      </c>
      <c r="B217" s="25" t="s">
        <v>90</v>
      </c>
      <c r="C217" s="24" t="s">
        <v>26</v>
      </c>
      <c r="D217" s="12"/>
      <c r="E217" s="12"/>
      <c r="F217" s="12"/>
      <c r="G217" s="12">
        <v>5000000</v>
      </c>
    </row>
    <row r="218" spans="1:19" ht="30" x14ac:dyDescent="0.25">
      <c r="A218" s="40">
        <v>43787</v>
      </c>
      <c r="B218" s="25" t="s">
        <v>90</v>
      </c>
      <c r="C218" s="24" t="s">
        <v>14</v>
      </c>
      <c r="D218" s="11"/>
      <c r="E218" s="12">
        <v>15100000</v>
      </c>
      <c r="F218" s="12"/>
      <c r="G218" s="12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</row>
    <row r="219" spans="1:19" x14ac:dyDescent="0.25">
      <c r="A219" s="40">
        <v>43790</v>
      </c>
      <c r="B219" s="25" t="s">
        <v>90</v>
      </c>
      <c r="C219" s="24" t="s">
        <v>25</v>
      </c>
      <c r="D219" s="12"/>
      <c r="E219" s="12"/>
      <c r="F219" s="12"/>
      <c r="G219" s="12">
        <v>1000000</v>
      </c>
    </row>
    <row r="220" spans="1:19" ht="60" x14ac:dyDescent="0.25">
      <c r="A220" s="40">
        <v>43796</v>
      </c>
      <c r="B220" s="25" t="s">
        <v>90</v>
      </c>
      <c r="C220" s="24" t="s">
        <v>27</v>
      </c>
      <c r="D220" s="12"/>
      <c r="E220" s="12"/>
      <c r="F220" s="12"/>
      <c r="G220" s="12">
        <v>5087000</v>
      </c>
    </row>
    <row r="221" spans="1:19" ht="60" x14ac:dyDescent="0.25">
      <c r="A221" s="40">
        <v>43796</v>
      </c>
      <c r="B221" s="25" t="s">
        <v>90</v>
      </c>
      <c r="C221" s="24" t="s">
        <v>27</v>
      </c>
      <c r="D221" s="12"/>
      <c r="E221" s="12"/>
      <c r="F221" s="12"/>
      <c r="G221" s="12">
        <v>5087000</v>
      </c>
    </row>
    <row r="222" spans="1:19" x14ac:dyDescent="0.25">
      <c r="A222" s="40">
        <v>43798</v>
      </c>
      <c r="B222" s="25" t="s">
        <v>90</v>
      </c>
      <c r="C222" s="24" t="s">
        <v>28</v>
      </c>
      <c r="D222" s="12"/>
      <c r="E222" s="12"/>
      <c r="F222" s="12"/>
      <c r="G222" s="12">
        <v>3044000</v>
      </c>
    </row>
    <row r="223" spans="1:19" x14ac:dyDescent="0.25">
      <c r="A223" s="40">
        <v>43798</v>
      </c>
      <c r="B223" s="25" t="s">
        <v>90</v>
      </c>
      <c r="C223" s="24" t="s">
        <v>29</v>
      </c>
      <c r="D223" s="12"/>
      <c r="E223" s="12"/>
      <c r="F223" s="12"/>
      <c r="G223" s="12">
        <v>6956000</v>
      </c>
    </row>
    <row r="224" spans="1:19" s="46" customFormat="1" ht="14.25" x14ac:dyDescent="0.2">
      <c r="A224" s="47"/>
      <c r="B224" s="244" t="s">
        <v>113</v>
      </c>
      <c r="C224" s="245"/>
      <c r="D224" s="48">
        <f>SUM(D208:D223)</f>
        <v>0</v>
      </c>
      <c r="E224" s="48">
        <f t="shared" ref="E224:G224" si="7">SUM(E208:E223)</f>
        <v>15100000</v>
      </c>
      <c r="F224" s="48">
        <f t="shared" si="7"/>
        <v>0</v>
      </c>
      <c r="G224" s="48">
        <f t="shared" si="7"/>
        <v>50074000</v>
      </c>
    </row>
    <row r="226" spans="1:7" s="54" customFormat="1" ht="12.75" x14ac:dyDescent="0.2">
      <c r="A226" s="53"/>
      <c r="B226" s="248" t="s">
        <v>95</v>
      </c>
      <c r="C226" s="248"/>
    </row>
    <row r="227" spans="1:7" x14ac:dyDescent="0.25">
      <c r="A227" s="249" t="s">
        <v>79</v>
      </c>
      <c r="B227" s="246" t="s">
        <v>85</v>
      </c>
      <c r="C227" s="246" t="s">
        <v>80</v>
      </c>
      <c r="D227" s="247" t="s">
        <v>86</v>
      </c>
      <c r="E227" s="247"/>
      <c r="F227" s="247" t="s">
        <v>87</v>
      </c>
      <c r="G227" s="247"/>
    </row>
    <row r="228" spans="1:7" ht="42.75" x14ac:dyDescent="0.25">
      <c r="A228" s="249"/>
      <c r="B228" s="246"/>
      <c r="C228" s="246"/>
      <c r="D228" s="9" t="s">
        <v>82</v>
      </c>
      <c r="E228" s="9" t="s">
        <v>83</v>
      </c>
      <c r="F228" s="32" t="s">
        <v>82</v>
      </c>
      <c r="G228" s="32" t="s">
        <v>84</v>
      </c>
    </row>
    <row r="229" spans="1:7" ht="30" x14ac:dyDescent="0.25">
      <c r="A229" s="40">
        <v>43773</v>
      </c>
      <c r="B229" s="25" t="s">
        <v>95</v>
      </c>
      <c r="C229" s="24" t="s">
        <v>37</v>
      </c>
      <c r="D229" s="12"/>
      <c r="E229" s="12"/>
      <c r="F229" s="23"/>
      <c r="G229" s="12">
        <v>230000</v>
      </c>
    </row>
    <row r="230" spans="1:7" ht="30" x14ac:dyDescent="0.25">
      <c r="A230" s="40">
        <v>43776</v>
      </c>
      <c r="B230" s="25" t="s">
        <v>95</v>
      </c>
      <c r="C230" s="24" t="s">
        <v>45</v>
      </c>
      <c r="D230" s="12"/>
      <c r="E230" s="12"/>
      <c r="F230" s="23"/>
      <c r="G230" s="12">
        <v>470000</v>
      </c>
    </row>
    <row r="231" spans="1:7" x14ac:dyDescent="0.25">
      <c r="A231" s="40">
        <v>43778</v>
      </c>
      <c r="B231" s="25" t="s">
        <v>95</v>
      </c>
      <c r="C231" s="24" t="s">
        <v>49</v>
      </c>
      <c r="D231" s="11"/>
      <c r="E231" s="11"/>
      <c r="F231" s="12"/>
      <c r="G231" s="12">
        <v>430000</v>
      </c>
    </row>
    <row r="232" spans="1:7" ht="30" x14ac:dyDescent="0.25">
      <c r="A232" s="40">
        <v>43779</v>
      </c>
      <c r="B232" s="25" t="s">
        <v>95</v>
      </c>
      <c r="C232" s="24" t="s">
        <v>51</v>
      </c>
      <c r="D232" s="11"/>
      <c r="E232" s="11"/>
      <c r="F232" s="12"/>
      <c r="G232" s="12">
        <v>1170000</v>
      </c>
    </row>
    <row r="233" spans="1:7" x14ac:dyDescent="0.25">
      <c r="A233" s="40">
        <v>43780</v>
      </c>
      <c r="B233" s="25" t="s">
        <v>95</v>
      </c>
      <c r="C233" s="24" t="s">
        <v>52</v>
      </c>
      <c r="D233" s="11"/>
      <c r="E233" s="11"/>
      <c r="F233" s="12"/>
      <c r="G233" s="12">
        <v>1156000</v>
      </c>
    </row>
    <row r="234" spans="1:7" x14ac:dyDescent="0.25">
      <c r="A234" s="40">
        <v>43782</v>
      </c>
      <c r="B234" s="25" t="s">
        <v>95</v>
      </c>
      <c r="C234" s="24" t="s">
        <v>53</v>
      </c>
      <c r="D234" s="11"/>
      <c r="E234" s="11"/>
      <c r="F234" s="12"/>
      <c r="G234" s="12">
        <v>260000</v>
      </c>
    </row>
    <row r="235" spans="1:7" x14ac:dyDescent="0.25">
      <c r="A235" s="40">
        <v>43783</v>
      </c>
      <c r="B235" s="25" t="s">
        <v>95</v>
      </c>
      <c r="C235" s="24" t="s">
        <v>56</v>
      </c>
      <c r="D235" s="11"/>
      <c r="E235" s="11"/>
      <c r="F235" s="12"/>
      <c r="G235" s="12">
        <v>130000</v>
      </c>
    </row>
    <row r="236" spans="1:7" x14ac:dyDescent="0.25">
      <c r="A236" s="40">
        <v>43783</v>
      </c>
      <c r="B236" s="25" t="s">
        <v>95</v>
      </c>
      <c r="C236" s="24" t="s">
        <v>57</v>
      </c>
      <c r="D236" s="11"/>
      <c r="E236" s="11"/>
      <c r="F236" s="12"/>
      <c r="G236" s="12">
        <v>110000</v>
      </c>
    </row>
    <row r="237" spans="1:7" x14ac:dyDescent="0.25">
      <c r="A237" s="40">
        <v>43788</v>
      </c>
      <c r="B237" s="25" t="s">
        <v>95</v>
      </c>
      <c r="C237" s="24" t="s">
        <v>102</v>
      </c>
      <c r="D237" s="11"/>
      <c r="E237" s="11"/>
      <c r="F237" s="12"/>
      <c r="G237" s="12">
        <v>678000</v>
      </c>
    </row>
    <row r="238" spans="1:7" ht="28.9" customHeight="1" x14ac:dyDescent="0.25">
      <c r="A238" s="40">
        <v>43792</v>
      </c>
      <c r="B238" s="25" t="s">
        <v>95</v>
      </c>
      <c r="C238" s="24" t="s">
        <v>67</v>
      </c>
      <c r="D238" s="11"/>
      <c r="E238" s="11"/>
      <c r="F238" s="12"/>
      <c r="G238" s="12">
        <v>640000</v>
      </c>
    </row>
    <row r="239" spans="1:7" ht="30" x14ac:dyDescent="0.25">
      <c r="A239" s="40">
        <v>43794</v>
      </c>
      <c r="B239" s="25" t="s">
        <v>95</v>
      </c>
      <c r="C239" s="24" t="s">
        <v>68</v>
      </c>
      <c r="D239" s="11"/>
      <c r="E239" s="11"/>
      <c r="F239" s="12"/>
      <c r="G239" s="12">
        <v>351000</v>
      </c>
    </row>
    <row r="240" spans="1:7" x14ac:dyDescent="0.25">
      <c r="A240" s="40">
        <v>43797</v>
      </c>
      <c r="B240" s="29" t="s">
        <v>95</v>
      </c>
      <c r="C240" s="24" t="s">
        <v>76</v>
      </c>
      <c r="D240" s="11"/>
      <c r="E240" s="11"/>
      <c r="F240" s="12"/>
      <c r="G240" s="12">
        <v>200000</v>
      </c>
    </row>
    <row r="241" spans="1:7" s="13" customFormat="1" x14ac:dyDescent="0.25">
      <c r="A241" s="42">
        <v>43799</v>
      </c>
      <c r="B241" s="31" t="s">
        <v>95</v>
      </c>
      <c r="C241" s="24" t="s">
        <v>97</v>
      </c>
      <c r="D241" s="11"/>
      <c r="E241" s="11"/>
      <c r="F241" s="12"/>
      <c r="G241" s="12">
        <v>4566000</v>
      </c>
    </row>
    <row r="242" spans="1:7" s="46" customFormat="1" ht="14.25" x14ac:dyDescent="0.2">
      <c r="A242" s="47"/>
      <c r="B242" s="244" t="s">
        <v>113</v>
      </c>
      <c r="C242" s="245"/>
      <c r="D242" s="48">
        <f>SUM(D229:D241)</f>
        <v>0</v>
      </c>
      <c r="E242" s="48">
        <f t="shared" ref="E242:G242" si="8">SUM(E229:E241)</f>
        <v>0</v>
      </c>
      <c r="F242" s="48">
        <f t="shared" si="8"/>
        <v>0</v>
      </c>
      <c r="G242" s="48">
        <f t="shared" si="8"/>
        <v>10391000</v>
      </c>
    </row>
    <row r="245" spans="1:7" s="54" customFormat="1" ht="12.75" x14ac:dyDescent="0.2">
      <c r="A245" s="53"/>
      <c r="B245" s="248" t="s">
        <v>94</v>
      </c>
      <c r="C245" s="248"/>
    </row>
    <row r="246" spans="1:7" x14ac:dyDescent="0.25">
      <c r="A246" s="249" t="s">
        <v>79</v>
      </c>
      <c r="B246" s="246" t="s">
        <v>85</v>
      </c>
      <c r="C246" s="246" t="s">
        <v>80</v>
      </c>
      <c r="D246" s="247" t="s">
        <v>86</v>
      </c>
      <c r="E246" s="247"/>
      <c r="F246" s="247" t="s">
        <v>87</v>
      </c>
      <c r="G246" s="247"/>
    </row>
    <row r="247" spans="1:7" ht="42.75" x14ac:dyDescent="0.25">
      <c r="A247" s="249"/>
      <c r="B247" s="246"/>
      <c r="C247" s="246"/>
      <c r="D247" s="9" t="s">
        <v>82</v>
      </c>
      <c r="E247" s="9" t="s">
        <v>83</v>
      </c>
      <c r="F247" s="32" t="s">
        <v>82</v>
      </c>
      <c r="G247" s="32" t="s">
        <v>84</v>
      </c>
    </row>
    <row r="248" spans="1:7" x14ac:dyDescent="0.25">
      <c r="A248" s="40">
        <v>43772</v>
      </c>
      <c r="B248" s="25" t="s">
        <v>94</v>
      </c>
      <c r="C248" s="24" t="s">
        <v>34</v>
      </c>
      <c r="D248" s="12"/>
      <c r="E248" s="12"/>
      <c r="F248" s="12"/>
      <c r="G248" s="12">
        <v>800000</v>
      </c>
    </row>
    <row r="249" spans="1:7" x14ac:dyDescent="0.25">
      <c r="A249" s="40">
        <v>43792</v>
      </c>
      <c r="B249" s="25" t="s">
        <v>107</v>
      </c>
      <c r="C249" s="24" t="s">
        <v>65</v>
      </c>
      <c r="D249" s="11"/>
      <c r="E249" s="11"/>
      <c r="F249" s="12"/>
      <c r="G249" s="12">
        <v>250000</v>
      </c>
    </row>
    <row r="250" spans="1:7" ht="30" x14ac:dyDescent="0.25">
      <c r="A250" s="40">
        <v>43796</v>
      </c>
      <c r="B250" s="25" t="s">
        <v>107</v>
      </c>
      <c r="C250" s="24" t="s">
        <v>73</v>
      </c>
      <c r="D250" s="11"/>
      <c r="E250" s="11"/>
      <c r="F250" s="12"/>
      <c r="G250" s="12">
        <v>50000</v>
      </c>
    </row>
    <row r="251" spans="1:7" s="46" customFormat="1" ht="14.25" x14ac:dyDescent="0.2">
      <c r="A251" s="47"/>
      <c r="B251" s="244" t="s">
        <v>113</v>
      </c>
      <c r="C251" s="245"/>
      <c r="D251" s="48">
        <f>SUM(D248:D250)</f>
        <v>0</v>
      </c>
      <c r="E251" s="48">
        <f t="shared" ref="E251:G251" si="9">SUM(E248:E250)</f>
        <v>0</v>
      </c>
      <c r="F251" s="48">
        <f t="shared" si="9"/>
        <v>0</v>
      </c>
      <c r="G251" s="48">
        <f t="shared" si="9"/>
        <v>1100000</v>
      </c>
    </row>
    <row r="253" spans="1:7" s="54" customFormat="1" ht="12.75" x14ac:dyDescent="0.2">
      <c r="A253" s="53"/>
      <c r="B253" s="248" t="s">
        <v>112</v>
      </c>
      <c r="C253" s="248"/>
    </row>
    <row r="254" spans="1:7" x14ac:dyDescent="0.25">
      <c r="A254" s="249" t="s">
        <v>79</v>
      </c>
      <c r="B254" s="246" t="s">
        <v>85</v>
      </c>
      <c r="C254" s="246" t="s">
        <v>80</v>
      </c>
      <c r="D254" s="247" t="s">
        <v>86</v>
      </c>
      <c r="E254" s="247"/>
      <c r="F254" s="247" t="s">
        <v>87</v>
      </c>
      <c r="G254" s="247"/>
    </row>
    <row r="255" spans="1:7" ht="42.75" x14ac:dyDescent="0.25">
      <c r="A255" s="249"/>
      <c r="B255" s="246"/>
      <c r="C255" s="246"/>
      <c r="D255" s="9" t="s">
        <v>82</v>
      </c>
      <c r="E255" s="9" t="s">
        <v>83</v>
      </c>
      <c r="F255" s="32" t="s">
        <v>82</v>
      </c>
      <c r="G255" s="32" t="s">
        <v>84</v>
      </c>
    </row>
    <row r="256" spans="1:7" x14ac:dyDescent="0.25">
      <c r="A256" s="40">
        <v>43775</v>
      </c>
      <c r="B256" s="25" t="s">
        <v>96</v>
      </c>
      <c r="C256" s="24" t="s">
        <v>43</v>
      </c>
      <c r="D256" s="12"/>
      <c r="E256" s="12"/>
      <c r="F256" s="23"/>
      <c r="G256" s="12">
        <v>500000</v>
      </c>
    </row>
    <row r="257" spans="1:16" ht="30" x14ac:dyDescent="0.25">
      <c r="A257" s="40">
        <v>43778</v>
      </c>
      <c r="B257" s="25" t="s">
        <v>96</v>
      </c>
      <c r="C257" s="24" t="s">
        <v>50</v>
      </c>
      <c r="D257" s="11"/>
      <c r="E257" s="11"/>
      <c r="F257" s="12"/>
      <c r="G257" s="12">
        <v>2600000</v>
      </c>
    </row>
    <row r="258" spans="1:16" x14ac:dyDescent="0.25">
      <c r="A258" s="40">
        <v>43790</v>
      </c>
      <c r="B258" s="25" t="s">
        <v>106</v>
      </c>
      <c r="C258" s="24" t="s">
        <v>63</v>
      </c>
      <c r="D258" s="11"/>
      <c r="E258" s="11"/>
      <c r="F258" s="12"/>
      <c r="G258" s="12">
        <v>390000</v>
      </c>
    </row>
    <row r="259" spans="1:16" x14ac:dyDescent="0.25">
      <c r="A259" s="40">
        <v>43790</v>
      </c>
      <c r="B259" s="25" t="s">
        <v>96</v>
      </c>
      <c r="C259" s="24" t="s">
        <v>101</v>
      </c>
      <c r="D259" s="11"/>
      <c r="E259" s="11"/>
      <c r="F259" s="12"/>
      <c r="G259" s="12">
        <v>390000</v>
      </c>
    </row>
    <row r="260" spans="1:16" ht="30" x14ac:dyDescent="0.25">
      <c r="A260" s="40">
        <v>43794</v>
      </c>
      <c r="B260" s="25" t="s">
        <v>96</v>
      </c>
      <c r="C260" s="24" t="s">
        <v>69</v>
      </c>
      <c r="D260" s="11"/>
      <c r="E260" s="11"/>
      <c r="F260" s="12"/>
      <c r="G260" s="12">
        <v>213000</v>
      </c>
    </row>
    <row r="261" spans="1:16" ht="30" x14ac:dyDescent="0.25">
      <c r="A261" s="40">
        <v>43795</v>
      </c>
      <c r="B261" s="25" t="s">
        <v>96</v>
      </c>
      <c r="C261" s="24" t="s">
        <v>70</v>
      </c>
      <c r="D261" s="11"/>
      <c r="E261" s="11"/>
      <c r="F261" s="12"/>
      <c r="G261" s="12">
        <v>950000</v>
      </c>
    </row>
    <row r="262" spans="1:16" x14ac:dyDescent="0.25">
      <c r="A262" s="40">
        <v>43798</v>
      </c>
      <c r="B262" s="25" t="s">
        <v>96</v>
      </c>
      <c r="C262" s="24" t="s">
        <v>99</v>
      </c>
      <c r="D262" s="11"/>
      <c r="E262" s="11"/>
      <c r="F262" s="12"/>
      <c r="G262" s="12">
        <v>352000</v>
      </c>
    </row>
    <row r="263" spans="1:16" s="46" customFormat="1" ht="14.25" x14ac:dyDescent="0.2">
      <c r="A263" s="47"/>
      <c r="B263" s="244" t="s">
        <v>113</v>
      </c>
      <c r="C263" s="245"/>
      <c r="D263" s="48">
        <f>SUM(D256:D262)</f>
        <v>0</v>
      </c>
      <c r="E263" s="48">
        <f t="shared" ref="E263:G263" si="10">SUM(E256:E262)</f>
        <v>0</v>
      </c>
      <c r="F263" s="48">
        <f t="shared" si="10"/>
        <v>0</v>
      </c>
      <c r="G263" s="48">
        <f t="shared" si="10"/>
        <v>5395000</v>
      </c>
    </row>
    <row r="265" spans="1:16" s="311" customFormat="1" x14ac:dyDescent="0.25">
      <c r="B265" s="307" t="s">
        <v>282</v>
      </c>
      <c r="C265" s="308"/>
      <c r="D265" s="307"/>
      <c r="E265" s="309" t="s">
        <v>283</v>
      </c>
      <c r="F265" s="308"/>
      <c r="G265" s="309"/>
      <c r="I265" s="309"/>
      <c r="J265" s="309"/>
      <c r="L265" s="309"/>
      <c r="M265" s="309"/>
      <c r="N265" s="309"/>
      <c r="P265" s="310"/>
    </row>
  </sheetData>
  <autoFilter ref="A5:G107">
    <filterColumn colId="3" showButton="0"/>
    <filterColumn colId="5" showButton="0"/>
  </autoFilter>
  <mergeCells count="79">
    <mergeCell ref="A3:G3"/>
    <mergeCell ref="A4:G4"/>
    <mergeCell ref="A5:A6"/>
    <mergeCell ref="C5:C6"/>
    <mergeCell ref="D5:E5"/>
    <mergeCell ref="F5:G5"/>
    <mergeCell ref="B5:B6"/>
    <mergeCell ref="B107:C107"/>
    <mergeCell ref="A112:B112"/>
    <mergeCell ref="B116:C116"/>
    <mergeCell ref="B123:C123"/>
    <mergeCell ref="B142:C142"/>
    <mergeCell ref="B140:C140"/>
    <mergeCell ref="B155:C155"/>
    <mergeCell ref="B171:C171"/>
    <mergeCell ref="B205:C205"/>
    <mergeCell ref="B226:C226"/>
    <mergeCell ref="B153:C153"/>
    <mergeCell ref="B203:C203"/>
    <mergeCell ref="D117:E117"/>
    <mergeCell ref="F117:G117"/>
    <mergeCell ref="A124:A125"/>
    <mergeCell ref="B124:B125"/>
    <mergeCell ref="C124:C125"/>
    <mergeCell ref="D124:E124"/>
    <mergeCell ref="F124:G124"/>
    <mergeCell ref="B121:C121"/>
    <mergeCell ref="A117:A118"/>
    <mergeCell ref="B117:B118"/>
    <mergeCell ref="C117:C118"/>
    <mergeCell ref="D143:E143"/>
    <mergeCell ref="F143:G143"/>
    <mergeCell ref="A149:A150"/>
    <mergeCell ref="B149:B150"/>
    <mergeCell ref="C149:C150"/>
    <mergeCell ref="D149:E149"/>
    <mergeCell ref="F149:G149"/>
    <mergeCell ref="B146:C146"/>
    <mergeCell ref="A143:A144"/>
    <mergeCell ref="B143:B144"/>
    <mergeCell ref="C143:C144"/>
    <mergeCell ref="B148:C148"/>
    <mergeCell ref="D156:E156"/>
    <mergeCell ref="F156:G156"/>
    <mergeCell ref="A172:A173"/>
    <mergeCell ref="B172:B173"/>
    <mergeCell ref="C172:C173"/>
    <mergeCell ref="D172:E172"/>
    <mergeCell ref="F172:G172"/>
    <mergeCell ref="B169:C169"/>
    <mergeCell ref="A156:A157"/>
    <mergeCell ref="B156:B157"/>
    <mergeCell ref="C156:C157"/>
    <mergeCell ref="D206:E206"/>
    <mergeCell ref="F206:G206"/>
    <mergeCell ref="A227:A228"/>
    <mergeCell ref="B227:B228"/>
    <mergeCell ref="C227:C228"/>
    <mergeCell ref="D227:E227"/>
    <mergeCell ref="F227:G227"/>
    <mergeCell ref="B224:C224"/>
    <mergeCell ref="A206:A207"/>
    <mergeCell ref="B206:B207"/>
    <mergeCell ref="C206:C207"/>
    <mergeCell ref="F246:G246"/>
    <mergeCell ref="A254:A255"/>
    <mergeCell ref="B254:B255"/>
    <mergeCell ref="C254:C255"/>
    <mergeCell ref="D254:E254"/>
    <mergeCell ref="F254:G254"/>
    <mergeCell ref="B253:C253"/>
    <mergeCell ref="A246:A247"/>
    <mergeCell ref="B246:B247"/>
    <mergeCell ref="B242:C242"/>
    <mergeCell ref="B251:C251"/>
    <mergeCell ref="B263:C263"/>
    <mergeCell ref="C246:C247"/>
    <mergeCell ref="D246:E246"/>
    <mergeCell ref="B245:C245"/>
  </mergeCells>
  <pageMargins left="0.51" right="0.33" top="0.41" bottom="0.44" header="0.27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2"/>
  <sheetViews>
    <sheetView topLeftCell="G160" workbookViewId="0">
      <selection activeCell="P163" sqref="P163"/>
    </sheetView>
  </sheetViews>
  <sheetFormatPr defaultRowHeight="15" x14ac:dyDescent="0.25"/>
  <cols>
    <col min="1" max="1" width="5" customWidth="1"/>
    <col min="2" max="2" width="7.140625" customWidth="1"/>
    <col min="5" max="5" width="9.5703125" customWidth="1"/>
    <col min="8" max="8" width="6.5703125" customWidth="1"/>
    <col min="12" max="12" width="13.28515625" customWidth="1"/>
  </cols>
  <sheetData>
    <row r="1" spans="1:16" ht="16.5" x14ac:dyDescent="0.25">
      <c r="A1" s="136" t="s">
        <v>77</v>
      </c>
      <c r="B1" s="185"/>
      <c r="C1" s="137"/>
      <c r="D1" s="138"/>
      <c r="E1" s="138"/>
      <c r="F1" s="138"/>
      <c r="G1" s="108"/>
      <c r="H1" s="108"/>
      <c r="I1" s="130"/>
      <c r="J1" s="255" t="s">
        <v>114</v>
      </c>
      <c r="K1" s="255"/>
      <c r="L1" s="255"/>
      <c r="M1" s="255"/>
      <c r="N1" s="255"/>
      <c r="O1" s="255"/>
      <c r="P1" s="130"/>
    </row>
    <row r="2" spans="1:16" ht="15.75" x14ac:dyDescent="0.25">
      <c r="A2" s="139" t="s">
        <v>78</v>
      </c>
      <c r="B2" s="186"/>
      <c r="C2" s="140"/>
      <c r="D2" s="141"/>
      <c r="E2" s="141"/>
      <c r="F2" s="141"/>
      <c r="G2" s="108"/>
      <c r="H2" s="108"/>
      <c r="I2" s="111"/>
      <c r="J2" s="256" t="s">
        <v>115</v>
      </c>
      <c r="K2" s="256"/>
      <c r="L2" s="256"/>
      <c r="M2" s="256"/>
      <c r="N2" s="256"/>
      <c r="O2" s="256"/>
      <c r="P2" s="111"/>
    </row>
    <row r="3" spans="1:16" ht="20.25" x14ac:dyDescent="0.3">
      <c r="A3" s="269" t="s">
        <v>142</v>
      </c>
      <c r="B3" s="269"/>
      <c r="C3" s="269"/>
      <c r="D3" s="269"/>
      <c r="E3" s="269"/>
      <c r="F3" s="269"/>
      <c r="G3" s="269"/>
      <c r="H3" s="269"/>
      <c r="I3" s="269"/>
      <c r="J3" s="269"/>
      <c r="K3" s="270"/>
      <c r="L3" s="269"/>
      <c r="M3" s="269"/>
      <c r="N3" s="269"/>
      <c r="O3" s="269"/>
      <c r="P3" s="269"/>
    </row>
    <row r="4" spans="1:16" ht="15.75" thickBot="1" x14ac:dyDescent="0.3">
      <c r="A4" s="271" t="s">
        <v>143</v>
      </c>
      <c r="B4" s="271"/>
      <c r="C4" s="271"/>
      <c r="D4" s="271"/>
      <c r="E4" s="271"/>
      <c r="F4" s="271"/>
      <c r="G4" s="271"/>
      <c r="H4" s="271"/>
      <c r="I4" s="271"/>
      <c r="J4" s="271"/>
      <c r="K4" s="272"/>
      <c r="L4" s="271"/>
      <c r="M4" s="271"/>
      <c r="N4" s="271"/>
      <c r="O4" s="271"/>
      <c r="P4" s="271"/>
    </row>
    <row r="5" spans="1:16" ht="15.75" thickTop="1" x14ac:dyDescent="0.25">
      <c r="A5" s="273" t="s">
        <v>117</v>
      </c>
      <c r="B5" s="275" t="s">
        <v>144</v>
      </c>
      <c r="C5" s="277" t="s">
        <v>145</v>
      </c>
      <c r="D5" s="277" t="s">
        <v>146</v>
      </c>
      <c r="E5" s="277"/>
      <c r="F5" s="277"/>
      <c r="G5" s="279" t="s">
        <v>147</v>
      </c>
      <c r="H5" s="279"/>
      <c r="I5" s="279"/>
      <c r="J5" s="279"/>
      <c r="K5" s="280"/>
      <c r="L5" s="281" t="s">
        <v>148</v>
      </c>
      <c r="M5" s="279"/>
      <c r="N5" s="279"/>
      <c r="O5" s="279"/>
      <c r="P5" s="283" t="s">
        <v>81</v>
      </c>
    </row>
    <row r="6" spans="1:16" ht="21" x14ac:dyDescent="0.25">
      <c r="A6" s="274"/>
      <c r="B6" s="276"/>
      <c r="C6" s="278"/>
      <c r="D6" s="142" t="s">
        <v>149</v>
      </c>
      <c r="E6" s="110" t="s">
        <v>150</v>
      </c>
      <c r="F6" s="110" t="s">
        <v>151</v>
      </c>
      <c r="G6" s="110" t="s">
        <v>152</v>
      </c>
      <c r="H6" s="110" t="s">
        <v>153</v>
      </c>
      <c r="I6" s="110" t="s">
        <v>154</v>
      </c>
      <c r="J6" s="109" t="s">
        <v>155</v>
      </c>
      <c r="K6" s="143" t="s">
        <v>156</v>
      </c>
      <c r="L6" s="282"/>
      <c r="M6" s="110" t="s">
        <v>284</v>
      </c>
      <c r="N6" s="110" t="s">
        <v>285</v>
      </c>
      <c r="O6" s="110" t="s">
        <v>286</v>
      </c>
      <c r="P6" s="284"/>
    </row>
    <row r="7" spans="1:16" x14ac:dyDescent="0.25">
      <c r="A7" s="145">
        <v>1</v>
      </c>
      <c r="B7" s="134" t="s">
        <v>157</v>
      </c>
      <c r="C7" s="146" t="s">
        <v>158</v>
      </c>
      <c r="D7" s="147" t="s">
        <v>159</v>
      </c>
      <c r="E7" s="147"/>
      <c r="F7" s="146"/>
      <c r="G7" s="114" t="s">
        <v>160</v>
      </c>
      <c r="H7" s="123">
        <v>1</v>
      </c>
      <c r="I7" s="128">
        <v>485000</v>
      </c>
      <c r="J7" s="128">
        <v>485000</v>
      </c>
      <c r="K7" s="148">
        <v>0.41</v>
      </c>
      <c r="L7" s="128">
        <v>286150.00000000006</v>
      </c>
      <c r="M7" s="128"/>
      <c r="N7" s="128"/>
      <c r="O7" s="128">
        <v>286150.00000000006</v>
      </c>
      <c r="P7" s="149"/>
    </row>
    <row r="8" spans="1:16" ht="21.75" x14ac:dyDescent="0.25">
      <c r="A8" s="204">
        <v>2</v>
      </c>
      <c r="B8" s="132" t="s">
        <v>157</v>
      </c>
      <c r="C8" s="224" t="s">
        <v>161</v>
      </c>
      <c r="D8" s="175" t="s">
        <v>162</v>
      </c>
      <c r="E8" s="175" t="s">
        <v>163</v>
      </c>
      <c r="F8" s="121"/>
      <c r="G8" s="122" t="s">
        <v>164</v>
      </c>
      <c r="H8" s="189">
        <v>24</v>
      </c>
      <c r="I8" s="125">
        <v>455000</v>
      </c>
      <c r="J8" s="125">
        <v>10920000</v>
      </c>
      <c r="K8" s="205">
        <v>0.35</v>
      </c>
      <c r="L8" s="125">
        <v>7098000</v>
      </c>
      <c r="M8" s="125"/>
      <c r="N8" s="125"/>
      <c r="O8" s="125">
        <v>59163000</v>
      </c>
      <c r="P8" s="285" t="s">
        <v>165</v>
      </c>
    </row>
    <row r="9" spans="1:16" ht="21.75" x14ac:dyDescent="0.25">
      <c r="A9" s="182"/>
      <c r="B9" s="132" t="s">
        <v>157</v>
      </c>
      <c r="C9" s="224" t="s">
        <v>161</v>
      </c>
      <c r="D9" s="175" t="s">
        <v>162</v>
      </c>
      <c r="E9" s="175" t="s">
        <v>163</v>
      </c>
      <c r="F9" s="117"/>
      <c r="G9" s="118" t="s">
        <v>166</v>
      </c>
      <c r="H9" s="190">
        <v>36</v>
      </c>
      <c r="I9" s="124">
        <v>465000</v>
      </c>
      <c r="J9" s="125">
        <v>16740000</v>
      </c>
      <c r="K9" s="205">
        <v>0.35</v>
      </c>
      <c r="L9" s="124">
        <v>10881000</v>
      </c>
      <c r="M9" s="124"/>
      <c r="N9" s="124"/>
      <c r="O9" s="124"/>
      <c r="P9" s="291"/>
    </row>
    <row r="10" spans="1:16" ht="21.75" x14ac:dyDescent="0.25">
      <c r="A10" s="182"/>
      <c r="B10" s="132" t="s">
        <v>157</v>
      </c>
      <c r="C10" s="224" t="s">
        <v>161</v>
      </c>
      <c r="D10" s="175" t="s">
        <v>162</v>
      </c>
      <c r="E10" s="175" t="s">
        <v>163</v>
      </c>
      <c r="F10" s="200"/>
      <c r="G10" s="118" t="s">
        <v>167</v>
      </c>
      <c r="H10" s="190">
        <v>36</v>
      </c>
      <c r="I10" s="124">
        <v>475000</v>
      </c>
      <c r="J10" s="125">
        <v>17100000</v>
      </c>
      <c r="K10" s="205">
        <v>0.35</v>
      </c>
      <c r="L10" s="124">
        <v>11115000</v>
      </c>
      <c r="M10" s="124"/>
      <c r="N10" s="124"/>
      <c r="O10" s="124"/>
      <c r="P10" s="291"/>
    </row>
    <row r="11" spans="1:16" ht="21.75" x14ac:dyDescent="0.25">
      <c r="A11" s="182"/>
      <c r="B11" s="132" t="s">
        <v>157</v>
      </c>
      <c r="C11" s="224" t="s">
        <v>161</v>
      </c>
      <c r="D11" s="175" t="s">
        <v>162</v>
      </c>
      <c r="E11" s="175" t="s">
        <v>163</v>
      </c>
      <c r="F11" s="200"/>
      <c r="G11" s="118" t="s">
        <v>168</v>
      </c>
      <c r="H11" s="190">
        <v>36</v>
      </c>
      <c r="I11" s="124">
        <v>485000</v>
      </c>
      <c r="J11" s="125">
        <v>17460000</v>
      </c>
      <c r="K11" s="205">
        <v>0.35</v>
      </c>
      <c r="L11" s="124">
        <v>11349000</v>
      </c>
      <c r="M11" s="124"/>
      <c r="N11" s="124"/>
      <c r="O11" s="124"/>
      <c r="P11" s="291"/>
    </row>
    <row r="12" spans="1:16" ht="21.75" x14ac:dyDescent="0.25">
      <c r="A12" s="182"/>
      <c r="B12" s="132" t="s">
        <v>157</v>
      </c>
      <c r="C12" s="224" t="s">
        <v>161</v>
      </c>
      <c r="D12" s="175" t="s">
        <v>162</v>
      </c>
      <c r="E12" s="175" t="s">
        <v>163</v>
      </c>
      <c r="F12" s="200"/>
      <c r="G12" s="118" t="s">
        <v>160</v>
      </c>
      <c r="H12" s="190">
        <v>12</v>
      </c>
      <c r="I12" s="124">
        <v>485000</v>
      </c>
      <c r="J12" s="125">
        <v>5820000</v>
      </c>
      <c r="K12" s="205">
        <v>0.35</v>
      </c>
      <c r="L12" s="124">
        <v>3783000</v>
      </c>
      <c r="M12" s="124"/>
      <c r="N12" s="124"/>
      <c r="O12" s="124"/>
      <c r="P12" s="291"/>
    </row>
    <row r="13" spans="1:16" ht="21.75" x14ac:dyDescent="0.25">
      <c r="A13" s="182"/>
      <c r="B13" s="132" t="s">
        <v>157</v>
      </c>
      <c r="C13" s="224" t="s">
        <v>161</v>
      </c>
      <c r="D13" s="175" t="s">
        <v>162</v>
      </c>
      <c r="E13" s="175" t="s">
        <v>163</v>
      </c>
      <c r="F13" s="200"/>
      <c r="G13" s="118" t="s">
        <v>169</v>
      </c>
      <c r="H13" s="190">
        <v>12</v>
      </c>
      <c r="I13" s="124">
        <v>550000</v>
      </c>
      <c r="J13" s="125">
        <v>6600000</v>
      </c>
      <c r="K13" s="205">
        <v>0.35</v>
      </c>
      <c r="L13" s="124">
        <v>4290000</v>
      </c>
      <c r="M13" s="124"/>
      <c r="N13" s="124"/>
      <c r="O13" s="124"/>
      <c r="P13" s="291"/>
    </row>
    <row r="14" spans="1:16" ht="21.75" x14ac:dyDescent="0.25">
      <c r="A14" s="182"/>
      <c r="B14" s="129" t="s">
        <v>157</v>
      </c>
      <c r="C14" s="224" t="s">
        <v>161</v>
      </c>
      <c r="D14" s="176" t="s">
        <v>162</v>
      </c>
      <c r="E14" s="176" t="s">
        <v>163</v>
      </c>
      <c r="F14" s="200"/>
      <c r="G14" s="118" t="s">
        <v>170</v>
      </c>
      <c r="H14" s="190">
        <v>12</v>
      </c>
      <c r="I14" s="124">
        <v>455000</v>
      </c>
      <c r="J14" s="124">
        <v>5460000</v>
      </c>
      <c r="K14" s="211">
        <v>0.35</v>
      </c>
      <c r="L14" s="124">
        <v>3549000</v>
      </c>
      <c r="M14" s="124"/>
      <c r="N14" s="124"/>
      <c r="O14" s="124"/>
      <c r="P14" s="291"/>
    </row>
    <row r="15" spans="1:16" ht="21.75" x14ac:dyDescent="0.25">
      <c r="A15" s="161"/>
      <c r="B15" s="180" t="s">
        <v>157</v>
      </c>
      <c r="C15" s="188" t="s">
        <v>161</v>
      </c>
      <c r="D15" s="162" t="s">
        <v>162</v>
      </c>
      <c r="E15" s="162" t="s">
        <v>163</v>
      </c>
      <c r="F15" s="208"/>
      <c r="G15" s="116" t="s">
        <v>171</v>
      </c>
      <c r="H15" s="192">
        <v>24</v>
      </c>
      <c r="I15" s="127">
        <v>455000</v>
      </c>
      <c r="J15" s="215">
        <v>10920000</v>
      </c>
      <c r="K15" s="218">
        <v>0.35</v>
      </c>
      <c r="L15" s="127">
        <v>7098000</v>
      </c>
      <c r="M15" s="127"/>
      <c r="N15" s="127"/>
      <c r="O15" s="127"/>
      <c r="P15" s="292"/>
    </row>
    <row r="16" spans="1:16" ht="21.75" x14ac:dyDescent="0.25">
      <c r="A16" s="204">
        <v>3</v>
      </c>
      <c r="B16" s="132" t="s">
        <v>157</v>
      </c>
      <c r="C16" s="121" t="s">
        <v>172</v>
      </c>
      <c r="D16" s="175" t="s">
        <v>173</v>
      </c>
      <c r="E16" s="175"/>
      <c r="F16" s="210" t="s">
        <v>174</v>
      </c>
      <c r="G16" s="122" t="s">
        <v>164</v>
      </c>
      <c r="H16" s="189">
        <v>24</v>
      </c>
      <c r="I16" s="125">
        <v>455000</v>
      </c>
      <c r="J16" s="125">
        <v>10920000</v>
      </c>
      <c r="K16" s="205">
        <v>0.41</v>
      </c>
      <c r="L16" s="125">
        <v>6442800.0000000009</v>
      </c>
      <c r="M16" s="125"/>
      <c r="N16" s="125"/>
      <c r="O16" s="125">
        <v>16461000.000000002</v>
      </c>
      <c r="P16" s="206"/>
    </row>
    <row r="17" spans="1:16" ht="21.75" x14ac:dyDescent="0.25">
      <c r="A17" s="182"/>
      <c r="B17" s="132" t="s">
        <v>157</v>
      </c>
      <c r="C17" s="121" t="s">
        <v>172</v>
      </c>
      <c r="D17" s="175" t="s">
        <v>173</v>
      </c>
      <c r="E17" s="176"/>
      <c r="F17" s="200"/>
      <c r="G17" s="118" t="s">
        <v>166</v>
      </c>
      <c r="H17" s="190">
        <v>24</v>
      </c>
      <c r="I17" s="124">
        <v>465000</v>
      </c>
      <c r="J17" s="124">
        <v>11160000</v>
      </c>
      <c r="K17" s="211">
        <v>0.41</v>
      </c>
      <c r="L17" s="124">
        <v>6584400.0000000009</v>
      </c>
      <c r="M17" s="124"/>
      <c r="N17" s="124"/>
      <c r="O17" s="124"/>
      <c r="P17" s="183"/>
    </row>
    <row r="18" spans="1:16" ht="21.75" x14ac:dyDescent="0.25">
      <c r="A18" s="181"/>
      <c r="B18" s="133" t="s">
        <v>157</v>
      </c>
      <c r="C18" s="174" t="s">
        <v>172</v>
      </c>
      <c r="D18" s="163" t="s">
        <v>173</v>
      </c>
      <c r="E18" s="162"/>
      <c r="F18" s="198"/>
      <c r="G18" s="119" t="s">
        <v>160</v>
      </c>
      <c r="H18" s="238">
        <v>12</v>
      </c>
      <c r="I18" s="215">
        <v>485000</v>
      </c>
      <c r="J18" s="215">
        <v>5820000</v>
      </c>
      <c r="K18" s="218">
        <v>0.41</v>
      </c>
      <c r="L18" s="215">
        <v>3433800.0000000005</v>
      </c>
      <c r="M18" s="215"/>
      <c r="N18" s="215"/>
      <c r="O18" s="215"/>
      <c r="P18" s="225"/>
    </row>
    <row r="19" spans="1:16" x14ac:dyDescent="0.25">
      <c r="A19" s="145">
        <v>4</v>
      </c>
      <c r="B19" s="134" t="s">
        <v>175</v>
      </c>
      <c r="C19" s="146" t="s">
        <v>172</v>
      </c>
      <c r="D19" s="147" t="s">
        <v>176</v>
      </c>
      <c r="E19" s="147"/>
      <c r="F19" s="203"/>
      <c r="G19" s="114" t="s">
        <v>169</v>
      </c>
      <c r="H19" s="123">
        <v>1</v>
      </c>
      <c r="I19" s="128">
        <v>550000</v>
      </c>
      <c r="J19" s="128">
        <v>550000</v>
      </c>
      <c r="K19" s="148">
        <v>1</v>
      </c>
      <c r="L19" s="128">
        <v>0</v>
      </c>
      <c r="M19" s="128"/>
      <c r="N19" s="128"/>
      <c r="O19" s="128"/>
      <c r="P19" s="149"/>
    </row>
    <row r="20" spans="1:16" ht="42.75" x14ac:dyDescent="0.25">
      <c r="A20" s="145">
        <v>5</v>
      </c>
      <c r="B20" s="134" t="s">
        <v>177</v>
      </c>
      <c r="C20" s="146" t="s">
        <v>172</v>
      </c>
      <c r="D20" s="147" t="s">
        <v>178</v>
      </c>
      <c r="E20" s="147" t="s">
        <v>179</v>
      </c>
      <c r="F20" s="203"/>
      <c r="G20" s="114" t="s">
        <v>169</v>
      </c>
      <c r="H20" s="123">
        <v>2</v>
      </c>
      <c r="I20" s="128">
        <v>550000</v>
      </c>
      <c r="J20" s="128">
        <v>1100000</v>
      </c>
      <c r="K20" s="148">
        <v>0.41</v>
      </c>
      <c r="L20" s="128">
        <v>649000.00000000012</v>
      </c>
      <c r="M20" s="128"/>
      <c r="N20" s="128"/>
      <c r="O20" s="128">
        <v>649000.00000000012</v>
      </c>
      <c r="P20" s="149"/>
    </row>
    <row r="21" spans="1:16" ht="21.75" x14ac:dyDescent="0.25">
      <c r="A21" s="204">
        <v>6</v>
      </c>
      <c r="B21" s="132" t="s">
        <v>180</v>
      </c>
      <c r="C21" s="121" t="s">
        <v>172</v>
      </c>
      <c r="D21" s="175" t="s">
        <v>181</v>
      </c>
      <c r="E21" s="175" t="s">
        <v>182</v>
      </c>
      <c r="F21" s="210"/>
      <c r="G21" s="122" t="s">
        <v>183</v>
      </c>
      <c r="H21" s="189">
        <v>2</v>
      </c>
      <c r="I21" s="125">
        <v>450000</v>
      </c>
      <c r="J21" s="125">
        <v>900000</v>
      </c>
      <c r="K21" s="205">
        <v>0.25</v>
      </c>
      <c r="L21" s="125">
        <v>675000</v>
      </c>
      <c r="M21" s="125"/>
      <c r="N21" s="125">
        <v>1357500</v>
      </c>
      <c r="O21" s="125"/>
      <c r="P21" s="206"/>
    </row>
    <row r="22" spans="1:16" ht="21.75" x14ac:dyDescent="0.25">
      <c r="A22" s="161"/>
      <c r="B22" s="133" t="s">
        <v>180</v>
      </c>
      <c r="C22" s="174" t="s">
        <v>172</v>
      </c>
      <c r="D22" s="163" t="s">
        <v>181</v>
      </c>
      <c r="E22" s="163" t="s">
        <v>182</v>
      </c>
      <c r="F22" s="208"/>
      <c r="G22" s="116" t="s">
        <v>171</v>
      </c>
      <c r="H22" s="192">
        <v>2</v>
      </c>
      <c r="I22" s="127">
        <v>455000</v>
      </c>
      <c r="J22" s="127">
        <v>910000</v>
      </c>
      <c r="K22" s="164">
        <v>0.25</v>
      </c>
      <c r="L22" s="127">
        <v>682500</v>
      </c>
      <c r="M22" s="127"/>
      <c r="N22" s="127"/>
      <c r="O22" s="127"/>
      <c r="P22" s="165"/>
    </row>
    <row r="23" spans="1:16" x14ac:dyDescent="0.25">
      <c r="A23" s="201">
        <v>7</v>
      </c>
      <c r="B23" s="184" t="s">
        <v>180</v>
      </c>
      <c r="C23" s="168" t="s">
        <v>184</v>
      </c>
      <c r="D23" s="169" t="s">
        <v>185</v>
      </c>
      <c r="E23" s="169" t="s">
        <v>186</v>
      </c>
      <c r="F23" s="202"/>
      <c r="G23" s="120" t="s">
        <v>166</v>
      </c>
      <c r="H23" s="237">
        <v>1</v>
      </c>
      <c r="I23" s="126">
        <v>465000</v>
      </c>
      <c r="J23" s="126">
        <v>465000</v>
      </c>
      <c r="K23" s="213">
        <v>0.41</v>
      </c>
      <c r="L23" s="126">
        <v>274350.00000000006</v>
      </c>
      <c r="M23" s="126"/>
      <c r="N23" s="126"/>
      <c r="O23" s="126">
        <v>811250.00000000023</v>
      </c>
      <c r="P23" s="214"/>
    </row>
    <row r="24" spans="1:16" x14ac:dyDescent="0.25">
      <c r="A24" s="161"/>
      <c r="B24" s="133" t="s">
        <v>180</v>
      </c>
      <c r="C24" s="174" t="s">
        <v>184</v>
      </c>
      <c r="D24" s="163" t="s">
        <v>185</v>
      </c>
      <c r="E24" s="163" t="s">
        <v>186</v>
      </c>
      <c r="F24" s="208"/>
      <c r="G24" s="116" t="s">
        <v>170</v>
      </c>
      <c r="H24" s="192">
        <v>2</v>
      </c>
      <c r="I24" s="127">
        <v>455000</v>
      </c>
      <c r="J24" s="127">
        <v>910000</v>
      </c>
      <c r="K24" s="164">
        <v>0.41</v>
      </c>
      <c r="L24" s="127">
        <v>536900.00000000012</v>
      </c>
      <c r="M24" s="127"/>
      <c r="N24" s="127"/>
      <c r="O24" s="127"/>
      <c r="P24" s="165"/>
    </row>
    <row r="25" spans="1:16" x14ac:dyDescent="0.25">
      <c r="A25" s="181">
        <v>8</v>
      </c>
      <c r="B25" s="134" t="s">
        <v>180</v>
      </c>
      <c r="C25" s="197" t="s">
        <v>187</v>
      </c>
      <c r="D25" s="162" t="s">
        <v>159</v>
      </c>
      <c r="E25" s="162"/>
      <c r="F25" s="198"/>
      <c r="G25" s="119" t="s">
        <v>168</v>
      </c>
      <c r="H25" s="238">
        <v>1</v>
      </c>
      <c r="I25" s="215">
        <v>485000</v>
      </c>
      <c r="J25" s="215">
        <v>485000</v>
      </c>
      <c r="K25" s="218">
        <v>0.41</v>
      </c>
      <c r="L25" s="125">
        <v>286150.00000000006</v>
      </c>
      <c r="M25" s="215"/>
      <c r="N25" s="215"/>
      <c r="O25" s="215">
        <v>286150.00000000006</v>
      </c>
      <c r="P25" s="217"/>
    </row>
    <row r="26" spans="1:16" x14ac:dyDescent="0.25">
      <c r="A26" s="145">
        <v>9</v>
      </c>
      <c r="B26" s="134" t="s">
        <v>188</v>
      </c>
      <c r="C26" s="146" t="s">
        <v>172</v>
      </c>
      <c r="D26" s="147" t="s">
        <v>189</v>
      </c>
      <c r="E26" s="147" t="s">
        <v>190</v>
      </c>
      <c r="F26" s="203"/>
      <c r="G26" s="114" t="s">
        <v>168</v>
      </c>
      <c r="H26" s="123">
        <v>1</v>
      </c>
      <c r="I26" s="128">
        <v>485000</v>
      </c>
      <c r="J26" s="128">
        <v>485000</v>
      </c>
      <c r="K26" s="148">
        <v>0.41</v>
      </c>
      <c r="L26" s="128">
        <v>286150.00000000006</v>
      </c>
      <c r="M26" s="128"/>
      <c r="N26" s="128"/>
      <c r="O26" s="128">
        <v>286150.00000000006</v>
      </c>
      <c r="P26" s="149"/>
    </row>
    <row r="27" spans="1:16" x14ac:dyDescent="0.25">
      <c r="A27" s="204">
        <v>10</v>
      </c>
      <c r="B27" s="132" t="s">
        <v>188</v>
      </c>
      <c r="C27" s="121" t="s">
        <v>172</v>
      </c>
      <c r="D27" s="175" t="s">
        <v>191</v>
      </c>
      <c r="E27" s="175"/>
      <c r="F27" s="210"/>
      <c r="G27" s="122" t="s">
        <v>168</v>
      </c>
      <c r="H27" s="189">
        <v>1</v>
      </c>
      <c r="I27" s="125">
        <v>485000</v>
      </c>
      <c r="J27" s="125">
        <v>485000</v>
      </c>
      <c r="K27" s="205">
        <v>1</v>
      </c>
      <c r="L27" s="125">
        <v>0</v>
      </c>
      <c r="M27" s="125"/>
      <c r="N27" s="125"/>
      <c r="O27" s="125"/>
      <c r="P27" s="206"/>
    </row>
    <row r="28" spans="1:16" x14ac:dyDescent="0.25">
      <c r="A28" s="182"/>
      <c r="B28" s="132" t="s">
        <v>188</v>
      </c>
      <c r="C28" s="121" t="s">
        <v>172</v>
      </c>
      <c r="D28" s="175" t="s">
        <v>191</v>
      </c>
      <c r="E28" s="176"/>
      <c r="F28" s="200"/>
      <c r="G28" s="118" t="s">
        <v>169</v>
      </c>
      <c r="H28" s="190">
        <v>1</v>
      </c>
      <c r="I28" s="124">
        <v>550000</v>
      </c>
      <c r="J28" s="125">
        <v>550000</v>
      </c>
      <c r="K28" s="205">
        <v>1</v>
      </c>
      <c r="L28" s="125">
        <v>0</v>
      </c>
      <c r="M28" s="124"/>
      <c r="N28" s="124"/>
      <c r="O28" s="124"/>
      <c r="P28" s="207"/>
    </row>
    <row r="29" spans="1:16" x14ac:dyDescent="0.25">
      <c r="A29" s="182"/>
      <c r="B29" s="132" t="s">
        <v>188</v>
      </c>
      <c r="C29" s="121" t="s">
        <v>172</v>
      </c>
      <c r="D29" s="175" t="s">
        <v>191</v>
      </c>
      <c r="E29" s="176"/>
      <c r="F29" s="200"/>
      <c r="G29" s="118" t="s">
        <v>170</v>
      </c>
      <c r="H29" s="190">
        <v>1</v>
      </c>
      <c r="I29" s="124">
        <v>455000</v>
      </c>
      <c r="J29" s="125">
        <v>455000</v>
      </c>
      <c r="K29" s="205">
        <v>1</v>
      </c>
      <c r="L29" s="125">
        <v>0</v>
      </c>
      <c r="M29" s="124"/>
      <c r="N29" s="124"/>
      <c r="O29" s="124"/>
      <c r="P29" s="207"/>
    </row>
    <row r="30" spans="1:16" x14ac:dyDescent="0.25">
      <c r="A30" s="161"/>
      <c r="B30" s="132" t="s">
        <v>188</v>
      </c>
      <c r="C30" s="121" t="s">
        <v>172</v>
      </c>
      <c r="D30" s="175" t="s">
        <v>191</v>
      </c>
      <c r="E30" s="163"/>
      <c r="F30" s="208"/>
      <c r="G30" s="116" t="s">
        <v>171</v>
      </c>
      <c r="H30" s="192">
        <v>1</v>
      </c>
      <c r="I30" s="127">
        <v>455000</v>
      </c>
      <c r="J30" s="127">
        <v>455000</v>
      </c>
      <c r="K30" s="164">
        <v>1</v>
      </c>
      <c r="L30" s="127">
        <v>0</v>
      </c>
      <c r="M30" s="127"/>
      <c r="N30" s="127"/>
      <c r="O30" s="127"/>
      <c r="P30" s="165"/>
    </row>
    <row r="31" spans="1:16" x14ac:dyDescent="0.25">
      <c r="A31" s="145">
        <v>11</v>
      </c>
      <c r="B31" s="134" t="s">
        <v>188</v>
      </c>
      <c r="C31" s="146" t="s">
        <v>192</v>
      </c>
      <c r="D31" s="147" t="s">
        <v>193</v>
      </c>
      <c r="E31" s="147" t="s">
        <v>194</v>
      </c>
      <c r="F31" s="203" t="s">
        <v>195</v>
      </c>
      <c r="G31" s="114" t="s">
        <v>170</v>
      </c>
      <c r="H31" s="123">
        <v>2</v>
      </c>
      <c r="I31" s="128">
        <v>455000</v>
      </c>
      <c r="J31" s="128">
        <v>910000</v>
      </c>
      <c r="K31" s="148">
        <v>0.41</v>
      </c>
      <c r="L31" s="128">
        <v>536900.00000000012</v>
      </c>
      <c r="M31" s="128"/>
      <c r="N31" s="128"/>
      <c r="O31" s="128">
        <v>536900.00000000012</v>
      </c>
      <c r="P31" s="149"/>
    </row>
    <row r="32" spans="1:16" ht="21.75" x14ac:dyDescent="0.25">
      <c r="A32" s="145">
        <v>12</v>
      </c>
      <c r="B32" s="134" t="s">
        <v>196</v>
      </c>
      <c r="C32" s="146" t="s">
        <v>172</v>
      </c>
      <c r="D32" s="147" t="s">
        <v>159</v>
      </c>
      <c r="E32" s="147" t="s">
        <v>197</v>
      </c>
      <c r="F32" s="203"/>
      <c r="G32" s="114" t="s">
        <v>164</v>
      </c>
      <c r="H32" s="123">
        <v>5</v>
      </c>
      <c r="I32" s="128">
        <v>455000</v>
      </c>
      <c r="J32" s="128">
        <v>2275000</v>
      </c>
      <c r="K32" s="148">
        <v>0.41</v>
      </c>
      <c r="L32" s="128">
        <v>1342250.0000000002</v>
      </c>
      <c r="M32" s="128">
        <v>1342250.0000000002</v>
      </c>
      <c r="N32" s="128"/>
      <c r="O32" s="128"/>
      <c r="P32" s="312" t="s">
        <v>287</v>
      </c>
    </row>
    <row r="33" spans="1:16" x14ac:dyDescent="0.25">
      <c r="A33" s="145">
        <v>13</v>
      </c>
      <c r="B33" s="134" t="s">
        <v>198</v>
      </c>
      <c r="C33" s="146" t="s">
        <v>187</v>
      </c>
      <c r="D33" s="147" t="s">
        <v>159</v>
      </c>
      <c r="E33" s="147"/>
      <c r="F33" s="203"/>
      <c r="G33" s="114" t="s">
        <v>168</v>
      </c>
      <c r="H33" s="123">
        <v>3</v>
      </c>
      <c r="I33" s="128">
        <v>485000</v>
      </c>
      <c r="J33" s="128">
        <v>1455000</v>
      </c>
      <c r="K33" s="148">
        <v>0.41</v>
      </c>
      <c r="L33" s="128">
        <v>858450.00000000012</v>
      </c>
      <c r="M33" s="128"/>
      <c r="N33" s="128"/>
      <c r="O33" s="128">
        <v>858450.00000000012</v>
      </c>
      <c r="P33" s="149"/>
    </row>
    <row r="34" spans="1:16" ht="21.75" x14ac:dyDescent="0.25">
      <c r="A34" s="204">
        <v>14</v>
      </c>
      <c r="B34" s="132" t="s">
        <v>199</v>
      </c>
      <c r="C34" s="121" t="s">
        <v>172</v>
      </c>
      <c r="D34" s="175" t="s">
        <v>173</v>
      </c>
      <c r="E34" s="175"/>
      <c r="F34" s="210"/>
      <c r="G34" s="122" t="s">
        <v>200</v>
      </c>
      <c r="H34" s="189">
        <v>5</v>
      </c>
      <c r="I34" s="125">
        <v>255000</v>
      </c>
      <c r="J34" s="125">
        <v>1275000</v>
      </c>
      <c r="K34" s="205">
        <v>0.41</v>
      </c>
      <c r="L34" s="125">
        <v>752250.00000000012</v>
      </c>
      <c r="M34" s="125"/>
      <c r="N34" s="125"/>
      <c r="O34" s="125">
        <v>7195050.0000000009</v>
      </c>
      <c r="P34" s="219"/>
    </row>
    <row r="35" spans="1:16" ht="21.75" x14ac:dyDescent="0.25">
      <c r="A35" s="161"/>
      <c r="B35" s="133" t="s">
        <v>199</v>
      </c>
      <c r="C35" s="174" t="s">
        <v>172</v>
      </c>
      <c r="D35" s="163" t="s">
        <v>173</v>
      </c>
      <c r="E35" s="163"/>
      <c r="F35" s="208"/>
      <c r="G35" s="116" t="s">
        <v>164</v>
      </c>
      <c r="H35" s="192">
        <v>24</v>
      </c>
      <c r="I35" s="127">
        <v>455000</v>
      </c>
      <c r="J35" s="127">
        <v>10920000</v>
      </c>
      <c r="K35" s="164">
        <v>0.41</v>
      </c>
      <c r="L35" s="127">
        <v>6442800.0000000009</v>
      </c>
      <c r="M35" s="127"/>
      <c r="N35" s="127"/>
      <c r="O35" s="127"/>
      <c r="P35" s="165"/>
    </row>
    <row r="36" spans="1:16" x14ac:dyDescent="0.25">
      <c r="A36" s="226">
        <v>15</v>
      </c>
      <c r="B36" s="135" t="s">
        <v>201</v>
      </c>
      <c r="C36" s="144" t="s">
        <v>202</v>
      </c>
      <c r="D36" s="151" t="s">
        <v>203</v>
      </c>
      <c r="E36" s="151"/>
      <c r="F36" s="199"/>
      <c r="G36" s="115" t="s">
        <v>166</v>
      </c>
      <c r="H36" s="239">
        <v>24</v>
      </c>
      <c r="I36" s="152">
        <v>465000</v>
      </c>
      <c r="J36" s="152">
        <v>11160000</v>
      </c>
      <c r="K36" s="153">
        <v>0.35</v>
      </c>
      <c r="L36" s="152">
        <v>7254000</v>
      </c>
      <c r="M36" s="152"/>
      <c r="N36" s="152"/>
      <c r="O36" s="152">
        <v>54054000</v>
      </c>
      <c r="P36" s="154"/>
    </row>
    <row r="37" spans="1:16" x14ac:dyDescent="0.25">
      <c r="A37" s="182"/>
      <c r="B37" s="135" t="s">
        <v>201</v>
      </c>
      <c r="C37" s="117" t="s">
        <v>202</v>
      </c>
      <c r="D37" s="176" t="s">
        <v>203</v>
      </c>
      <c r="E37" s="176"/>
      <c r="F37" s="200"/>
      <c r="G37" s="118" t="s">
        <v>167</v>
      </c>
      <c r="H37" s="190">
        <v>24</v>
      </c>
      <c r="I37" s="124">
        <v>475000</v>
      </c>
      <c r="J37" s="124">
        <v>11400000</v>
      </c>
      <c r="K37" s="211">
        <v>0.35</v>
      </c>
      <c r="L37" s="124">
        <v>7410000</v>
      </c>
      <c r="M37" s="124"/>
      <c r="N37" s="124"/>
      <c r="O37" s="124"/>
      <c r="P37" s="207"/>
    </row>
    <row r="38" spans="1:16" x14ac:dyDescent="0.25">
      <c r="A38" s="182"/>
      <c r="B38" s="135" t="s">
        <v>201</v>
      </c>
      <c r="C38" s="117" t="s">
        <v>202</v>
      </c>
      <c r="D38" s="176" t="s">
        <v>203</v>
      </c>
      <c r="E38" s="176"/>
      <c r="F38" s="200"/>
      <c r="G38" s="118" t="s">
        <v>168</v>
      </c>
      <c r="H38" s="190">
        <v>24</v>
      </c>
      <c r="I38" s="124">
        <v>485000</v>
      </c>
      <c r="J38" s="124">
        <v>11640000</v>
      </c>
      <c r="K38" s="211">
        <v>0.35</v>
      </c>
      <c r="L38" s="124">
        <v>7566000</v>
      </c>
      <c r="M38" s="124"/>
      <c r="N38" s="124"/>
      <c r="O38" s="124"/>
      <c r="P38" s="207"/>
    </row>
    <row r="39" spans="1:16" x14ac:dyDescent="0.25">
      <c r="A39" s="182"/>
      <c r="B39" s="135" t="s">
        <v>201</v>
      </c>
      <c r="C39" s="117" t="s">
        <v>202</v>
      </c>
      <c r="D39" s="176" t="s">
        <v>203</v>
      </c>
      <c r="E39" s="176"/>
      <c r="F39" s="200"/>
      <c r="G39" s="118" t="s">
        <v>160</v>
      </c>
      <c r="H39" s="190">
        <v>24</v>
      </c>
      <c r="I39" s="124">
        <v>485000</v>
      </c>
      <c r="J39" s="124">
        <v>11640000</v>
      </c>
      <c r="K39" s="211">
        <v>0.35</v>
      </c>
      <c r="L39" s="124">
        <v>7566000</v>
      </c>
      <c r="M39" s="124"/>
      <c r="N39" s="124"/>
      <c r="O39" s="124"/>
      <c r="P39" s="207"/>
    </row>
    <row r="40" spans="1:16" x14ac:dyDescent="0.25">
      <c r="A40" s="182"/>
      <c r="B40" s="135" t="s">
        <v>201</v>
      </c>
      <c r="C40" s="117" t="s">
        <v>202</v>
      </c>
      <c r="D40" s="176" t="s">
        <v>203</v>
      </c>
      <c r="E40" s="176"/>
      <c r="F40" s="200"/>
      <c r="G40" s="118" t="s">
        <v>169</v>
      </c>
      <c r="H40" s="190">
        <v>48</v>
      </c>
      <c r="I40" s="124">
        <v>550000</v>
      </c>
      <c r="J40" s="124">
        <v>26400000</v>
      </c>
      <c r="K40" s="211">
        <v>0.35</v>
      </c>
      <c r="L40" s="124">
        <v>17160000</v>
      </c>
      <c r="M40" s="124"/>
      <c r="N40" s="124"/>
      <c r="O40" s="124"/>
      <c r="P40" s="207"/>
    </row>
    <row r="41" spans="1:16" x14ac:dyDescent="0.25">
      <c r="A41" s="181"/>
      <c r="B41" s="135" t="s">
        <v>201</v>
      </c>
      <c r="C41" s="174" t="s">
        <v>202</v>
      </c>
      <c r="D41" s="163" t="s">
        <v>203</v>
      </c>
      <c r="E41" s="162"/>
      <c r="F41" s="198"/>
      <c r="G41" s="119" t="s">
        <v>171</v>
      </c>
      <c r="H41" s="238">
        <v>24</v>
      </c>
      <c r="I41" s="215">
        <v>455000</v>
      </c>
      <c r="J41" s="215">
        <v>10920000</v>
      </c>
      <c r="K41" s="218">
        <v>0.35</v>
      </c>
      <c r="L41" s="215">
        <v>7098000</v>
      </c>
      <c r="M41" s="215"/>
      <c r="N41" s="215"/>
      <c r="O41" s="215"/>
      <c r="P41" s="217"/>
    </row>
    <row r="42" spans="1:16" x14ac:dyDescent="0.25">
      <c r="A42" s="181">
        <v>16</v>
      </c>
      <c r="B42" s="180" t="s">
        <v>201</v>
      </c>
      <c r="C42" s="113" t="s">
        <v>202</v>
      </c>
      <c r="D42" s="162" t="s">
        <v>159</v>
      </c>
      <c r="E42" s="162"/>
      <c r="F42" s="198"/>
      <c r="G42" s="119" t="s">
        <v>164</v>
      </c>
      <c r="H42" s="238">
        <v>10</v>
      </c>
      <c r="I42" s="215">
        <v>455000</v>
      </c>
      <c r="J42" s="215">
        <v>4550000</v>
      </c>
      <c r="K42" s="218">
        <v>0.41</v>
      </c>
      <c r="L42" s="215">
        <v>2684500.0000000005</v>
      </c>
      <c r="M42" s="215"/>
      <c r="N42" s="215"/>
      <c r="O42" s="215">
        <v>2684500.0000000005</v>
      </c>
      <c r="P42" s="217"/>
    </row>
    <row r="43" spans="1:16" x14ac:dyDescent="0.25">
      <c r="A43" s="181">
        <v>17</v>
      </c>
      <c r="B43" s="180" t="s">
        <v>201</v>
      </c>
      <c r="C43" s="113" t="s">
        <v>172</v>
      </c>
      <c r="D43" s="162" t="s">
        <v>159</v>
      </c>
      <c r="E43" s="162"/>
      <c r="F43" s="198"/>
      <c r="G43" s="119" t="s">
        <v>164</v>
      </c>
      <c r="H43" s="238">
        <v>2</v>
      </c>
      <c r="I43" s="215">
        <v>455000</v>
      </c>
      <c r="J43" s="215">
        <v>910000</v>
      </c>
      <c r="K43" s="218">
        <v>1</v>
      </c>
      <c r="L43" s="215">
        <v>0</v>
      </c>
      <c r="M43" s="215"/>
      <c r="N43" s="215"/>
      <c r="O43" s="215"/>
      <c r="P43" s="217" t="s">
        <v>204</v>
      </c>
    </row>
    <row r="44" spans="1:16" x14ac:dyDescent="0.25">
      <c r="A44" s="181">
        <v>18</v>
      </c>
      <c r="B44" s="180" t="s">
        <v>205</v>
      </c>
      <c r="C44" s="113" t="s">
        <v>206</v>
      </c>
      <c r="D44" s="162" t="s">
        <v>159</v>
      </c>
      <c r="E44" s="162"/>
      <c r="F44" s="198"/>
      <c r="G44" s="119" t="s">
        <v>164</v>
      </c>
      <c r="H44" s="238">
        <v>2</v>
      </c>
      <c r="I44" s="215">
        <v>455000</v>
      </c>
      <c r="J44" s="215">
        <v>910000</v>
      </c>
      <c r="K44" s="218">
        <v>0.41</v>
      </c>
      <c r="L44" s="215">
        <v>536900.00000000012</v>
      </c>
      <c r="M44" s="215"/>
      <c r="N44" s="215"/>
      <c r="O44" s="215">
        <v>536900.00000000012</v>
      </c>
      <c r="P44" s="217"/>
    </row>
    <row r="45" spans="1:16" x14ac:dyDescent="0.25">
      <c r="A45" s="201">
        <v>19</v>
      </c>
      <c r="B45" s="184" t="s">
        <v>205</v>
      </c>
      <c r="C45" s="168" t="s">
        <v>172</v>
      </c>
      <c r="D45" s="169" t="s">
        <v>207</v>
      </c>
      <c r="E45" s="169"/>
      <c r="F45" s="202"/>
      <c r="G45" s="120" t="s">
        <v>168</v>
      </c>
      <c r="H45" s="237">
        <v>1</v>
      </c>
      <c r="I45" s="126">
        <v>485000</v>
      </c>
      <c r="J45" s="126">
        <v>485000</v>
      </c>
      <c r="K45" s="213">
        <v>0.41</v>
      </c>
      <c r="L45" s="126">
        <v>286150.00000000006</v>
      </c>
      <c r="M45" s="126"/>
      <c r="N45" s="126"/>
      <c r="O45" s="126">
        <v>554600.00000000012</v>
      </c>
      <c r="P45" s="214"/>
    </row>
    <row r="46" spans="1:16" x14ac:dyDescent="0.25">
      <c r="A46" s="181"/>
      <c r="B46" s="180" t="s">
        <v>205</v>
      </c>
      <c r="C46" s="113" t="s">
        <v>172</v>
      </c>
      <c r="D46" s="162" t="s">
        <v>207</v>
      </c>
      <c r="E46" s="162"/>
      <c r="F46" s="198"/>
      <c r="G46" s="119" t="s">
        <v>170</v>
      </c>
      <c r="H46" s="238">
        <v>1</v>
      </c>
      <c r="I46" s="215">
        <v>455000</v>
      </c>
      <c r="J46" s="215">
        <v>455000</v>
      </c>
      <c r="K46" s="218">
        <v>0.41</v>
      </c>
      <c r="L46" s="215">
        <v>268450.00000000006</v>
      </c>
      <c r="M46" s="215"/>
      <c r="N46" s="215"/>
      <c r="O46" s="215"/>
      <c r="P46" s="217"/>
    </row>
    <row r="47" spans="1:16" x14ac:dyDescent="0.25">
      <c r="A47" s="145">
        <v>20</v>
      </c>
      <c r="B47" s="134" t="s">
        <v>208</v>
      </c>
      <c r="C47" s="146" t="s">
        <v>172</v>
      </c>
      <c r="D47" s="147" t="s">
        <v>209</v>
      </c>
      <c r="E47" s="147"/>
      <c r="F47" s="203"/>
      <c r="G47" s="114" t="s">
        <v>170</v>
      </c>
      <c r="H47" s="123">
        <v>1</v>
      </c>
      <c r="I47" s="128">
        <v>455000</v>
      </c>
      <c r="J47" s="128">
        <v>455000</v>
      </c>
      <c r="K47" s="148">
        <v>0.41</v>
      </c>
      <c r="L47" s="128">
        <v>268450.00000000006</v>
      </c>
      <c r="M47" s="128">
        <v>268450.00000000006</v>
      </c>
      <c r="N47" s="128"/>
      <c r="O47" s="128"/>
      <c r="P47" s="149"/>
    </row>
    <row r="48" spans="1:16" x14ac:dyDescent="0.25">
      <c r="A48" s="204">
        <v>21</v>
      </c>
      <c r="B48" s="132" t="s">
        <v>208</v>
      </c>
      <c r="C48" s="121" t="s">
        <v>172</v>
      </c>
      <c r="D48" s="175" t="s">
        <v>210</v>
      </c>
      <c r="E48" s="175"/>
      <c r="F48" s="210"/>
      <c r="G48" s="122" t="s">
        <v>168</v>
      </c>
      <c r="H48" s="189">
        <v>5</v>
      </c>
      <c r="I48" s="125">
        <v>485000</v>
      </c>
      <c r="J48" s="125">
        <v>2425000</v>
      </c>
      <c r="K48" s="153">
        <v>0.41</v>
      </c>
      <c r="L48" s="125">
        <v>1430750.0000000002</v>
      </c>
      <c r="M48" s="125"/>
      <c r="N48" s="125"/>
      <c r="O48" s="125">
        <v>1430750.0000000002</v>
      </c>
      <c r="P48" s="219"/>
    </row>
    <row r="49" spans="1:16" x14ac:dyDescent="0.25">
      <c r="A49" s="161"/>
      <c r="B49" s="180" t="s">
        <v>208</v>
      </c>
      <c r="C49" s="113" t="s">
        <v>172</v>
      </c>
      <c r="D49" s="162" t="s">
        <v>210</v>
      </c>
      <c r="E49" s="163"/>
      <c r="F49" s="208"/>
      <c r="G49" s="116" t="s">
        <v>168</v>
      </c>
      <c r="H49" s="192">
        <v>1</v>
      </c>
      <c r="I49" s="127">
        <v>485000</v>
      </c>
      <c r="J49" s="215">
        <v>485000</v>
      </c>
      <c r="K49" s="164">
        <v>1</v>
      </c>
      <c r="L49" s="127">
        <v>0</v>
      </c>
      <c r="M49" s="127"/>
      <c r="N49" s="127"/>
      <c r="O49" s="127"/>
      <c r="P49" s="165"/>
    </row>
    <row r="50" spans="1:16" x14ac:dyDescent="0.25">
      <c r="A50" s="204">
        <v>22</v>
      </c>
      <c r="B50" s="132" t="s">
        <v>208</v>
      </c>
      <c r="C50" s="121" t="s">
        <v>172</v>
      </c>
      <c r="D50" s="175" t="s">
        <v>211</v>
      </c>
      <c r="E50" s="175"/>
      <c r="F50" s="210"/>
      <c r="G50" s="122" t="s">
        <v>168</v>
      </c>
      <c r="H50" s="189">
        <v>3</v>
      </c>
      <c r="I50" s="125">
        <v>485000</v>
      </c>
      <c r="J50" s="125">
        <v>1455000</v>
      </c>
      <c r="K50" s="205">
        <v>0.41</v>
      </c>
      <c r="L50" s="125">
        <v>858450.00000000012</v>
      </c>
      <c r="M50" s="125"/>
      <c r="N50" s="125"/>
      <c r="O50" s="125">
        <v>1126900.0000000002</v>
      </c>
      <c r="P50" s="206"/>
    </row>
    <row r="51" spans="1:16" x14ac:dyDescent="0.25">
      <c r="A51" s="161"/>
      <c r="B51" s="133"/>
      <c r="C51" s="121" t="s">
        <v>172</v>
      </c>
      <c r="D51" s="175" t="s">
        <v>211</v>
      </c>
      <c r="E51" s="163"/>
      <c r="F51" s="208"/>
      <c r="G51" s="116" t="s">
        <v>171</v>
      </c>
      <c r="H51" s="192">
        <v>1</v>
      </c>
      <c r="I51" s="127">
        <v>455000</v>
      </c>
      <c r="J51" s="127">
        <v>455000</v>
      </c>
      <c r="K51" s="164">
        <v>0.41</v>
      </c>
      <c r="L51" s="127">
        <v>268450.00000000006</v>
      </c>
      <c r="M51" s="127"/>
      <c r="N51" s="127"/>
      <c r="O51" s="127"/>
      <c r="P51" s="209"/>
    </row>
    <row r="52" spans="1:16" x14ac:dyDescent="0.25">
      <c r="A52" s="145">
        <v>23</v>
      </c>
      <c r="B52" s="134" t="s">
        <v>208</v>
      </c>
      <c r="C52" s="146" t="s">
        <v>172</v>
      </c>
      <c r="D52" s="147" t="s">
        <v>189</v>
      </c>
      <c r="E52" s="147"/>
      <c r="F52" s="203"/>
      <c r="G52" s="114" t="s">
        <v>164</v>
      </c>
      <c r="H52" s="123">
        <v>1</v>
      </c>
      <c r="I52" s="128">
        <v>455000</v>
      </c>
      <c r="J52" s="128">
        <v>455000</v>
      </c>
      <c r="K52" s="148">
        <v>0.41</v>
      </c>
      <c r="L52" s="128">
        <v>268450.00000000006</v>
      </c>
      <c r="M52" s="128">
        <v>268450.00000000006</v>
      </c>
      <c r="N52" s="128"/>
      <c r="O52" s="128"/>
      <c r="P52" s="149"/>
    </row>
    <row r="53" spans="1:16" x14ac:dyDescent="0.25">
      <c r="A53" s="204">
        <v>24</v>
      </c>
      <c r="B53" s="132" t="s">
        <v>208</v>
      </c>
      <c r="C53" s="121" t="s">
        <v>161</v>
      </c>
      <c r="D53" s="175" t="s">
        <v>212</v>
      </c>
      <c r="E53" s="175"/>
      <c r="F53" s="210"/>
      <c r="G53" s="122" t="s">
        <v>169</v>
      </c>
      <c r="H53" s="189">
        <v>1</v>
      </c>
      <c r="I53" s="125">
        <v>550000</v>
      </c>
      <c r="J53" s="125">
        <v>550000</v>
      </c>
      <c r="K53" s="205">
        <v>0.41</v>
      </c>
      <c r="L53" s="125">
        <v>324500.00000000006</v>
      </c>
      <c r="M53" s="125"/>
      <c r="N53" s="125"/>
      <c r="O53" s="125">
        <v>592950.00000000012</v>
      </c>
      <c r="P53" s="206"/>
    </row>
    <row r="54" spans="1:16" x14ac:dyDescent="0.25">
      <c r="A54" s="161"/>
      <c r="B54" s="133"/>
      <c r="C54" s="174" t="s">
        <v>161</v>
      </c>
      <c r="D54" s="163" t="s">
        <v>212</v>
      </c>
      <c r="E54" s="163"/>
      <c r="F54" s="208"/>
      <c r="G54" s="116" t="s">
        <v>170</v>
      </c>
      <c r="H54" s="192">
        <v>1</v>
      </c>
      <c r="I54" s="127">
        <v>455000</v>
      </c>
      <c r="J54" s="127">
        <v>455000</v>
      </c>
      <c r="K54" s="164">
        <v>0.41</v>
      </c>
      <c r="L54" s="127">
        <v>268450.00000000006</v>
      </c>
      <c r="M54" s="127"/>
      <c r="N54" s="127"/>
      <c r="O54" s="127"/>
      <c r="P54" s="209"/>
    </row>
    <row r="55" spans="1:16" x14ac:dyDescent="0.25">
      <c r="A55" s="145">
        <v>25</v>
      </c>
      <c r="B55" s="134" t="s">
        <v>208</v>
      </c>
      <c r="C55" s="146" t="s">
        <v>187</v>
      </c>
      <c r="D55" s="147" t="s">
        <v>159</v>
      </c>
      <c r="E55" s="147"/>
      <c r="F55" s="203"/>
      <c r="G55" s="114" t="s">
        <v>213</v>
      </c>
      <c r="H55" s="123">
        <v>1</v>
      </c>
      <c r="I55" s="128">
        <v>265000</v>
      </c>
      <c r="J55" s="128">
        <v>265000</v>
      </c>
      <c r="K55" s="148">
        <v>0.41</v>
      </c>
      <c r="L55" s="128">
        <v>156350.00000000003</v>
      </c>
      <c r="M55" s="128"/>
      <c r="N55" s="128"/>
      <c r="O55" s="128">
        <v>156350.00000000003</v>
      </c>
      <c r="P55" s="217"/>
    </row>
    <row r="56" spans="1:16" x14ac:dyDescent="0.25">
      <c r="A56" s="201">
        <v>26</v>
      </c>
      <c r="B56" s="184" t="s">
        <v>214</v>
      </c>
      <c r="C56" s="168" t="s">
        <v>184</v>
      </c>
      <c r="D56" s="169" t="s">
        <v>159</v>
      </c>
      <c r="E56" s="169"/>
      <c r="F56" s="202"/>
      <c r="G56" s="120" t="s">
        <v>167</v>
      </c>
      <c r="H56" s="237">
        <v>1</v>
      </c>
      <c r="I56" s="126">
        <v>475000</v>
      </c>
      <c r="J56" s="126">
        <v>475000</v>
      </c>
      <c r="K56" s="213">
        <v>0.41</v>
      </c>
      <c r="L56" s="126">
        <v>280250.00000000006</v>
      </c>
      <c r="M56" s="126"/>
      <c r="N56" s="126"/>
      <c r="O56" s="126">
        <v>852550.00000000023</v>
      </c>
      <c r="P56" s="214"/>
    </row>
    <row r="57" spans="1:16" x14ac:dyDescent="0.25">
      <c r="A57" s="182"/>
      <c r="B57" s="184" t="s">
        <v>214</v>
      </c>
      <c r="C57" s="117" t="s">
        <v>184</v>
      </c>
      <c r="D57" s="176" t="s">
        <v>159</v>
      </c>
      <c r="E57" s="176"/>
      <c r="F57" s="200"/>
      <c r="G57" s="118" t="s">
        <v>168</v>
      </c>
      <c r="H57" s="190">
        <v>1</v>
      </c>
      <c r="I57" s="124">
        <v>485000</v>
      </c>
      <c r="J57" s="124">
        <v>485000</v>
      </c>
      <c r="K57" s="211">
        <v>0.41</v>
      </c>
      <c r="L57" s="124">
        <v>286150.00000000006</v>
      </c>
      <c r="M57" s="124"/>
      <c r="N57" s="124"/>
      <c r="O57" s="124"/>
      <c r="P57" s="207"/>
    </row>
    <row r="58" spans="1:16" x14ac:dyDescent="0.25">
      <c r="A58" s="181"/>
      <c r="B58" s="134" t="s">
        <v>214</v>
      </c>
      <c r="C58" s="113" t="s">
        <v>184</v>
      </c>
      <c r="D58" s="162" t="s">
        <v>159</v>
      </c>
      <c r="E58" s="162"/>
      <c r="F58" s="198"/>
      <c r="G58" s="119" t="s">
        <v>171</v>
      </c>
      <c r="H58" s="238">
        <v>1</v>
      </c>
      <c r="I58" s="215">
        <v>485000</v>
      </c>
      <c r="J58" s="215">
        <v>485000</v>
      </c>
      <c r="K58" s="218">
        <v>0.41</v>
      </c>
      <c r="L58" s="215">
        <v>286150.00000000006</v>
      </c>
      <c r="M58" s="215"/>
      <c r="N58" s="215"/>
      <c r="O58" s="215"/>
      <c r="P58" s="217"/>
    </row>
    <row r="59" spans="1:16" x14ac:dyDescent="0.25">
      <c r="A59" s="145">
        <v>27</v>
      </c>
      <c r="B59" s="134" t="s">
        <v>215</v>
      </c>
      <c r="C59" s="146" t="s">
        <v>172</v>
      </c>
      <c r="D59" s="147" t="s">
        <v>216</v>
      </c>
      <c r="E59" s="147"/>
      <c r="F59" s="203"/>
      <c r="G59" s="114" t="s">
        <v>164</v>
      </c>
      <c r="H59" s="123">
        <v>2</v>
      </c>
      <c r="I59" s="128">
        <v>455000</v>
      </c>
      <c r="J59" s="128">
        <v>910000</v>
      </c>
      <c r="K59" s="148">
        <v>0.41</v>
      </c>
      <c r="L59" s="128">
        <v>536900.00000000012</v>
      </c>
      <c r="M59" s="128"/>
      <c r="N59" s="128"/>
      <c r="O59" s="128">
        <v>536900.00000000012</v>
      </c>
      <c r="P59" s="177"/>
    </row>
    <row r="60" spans="1:16" x14ac:dyDescent="0.25">
      <c r="A60" s="181">
        <v>28</v>
      </c>
      <c r="B60" s="134" t="s">
        <v>217</v>
      </c>
      <c r="C60" s="146" t="s">
        <v>187</v>
      </c>
      <c r="D60" s="147" t="s">
        <v>159</v>
      </c>
      <c r="E60" s="147"/>
      <c r="F60" s="203"/>
      <c r="G60" s="114" t="s">
        <v>167</v>
      </c>
      <c r="H60" s="123">
        <v>1</v>
      </c>
      <c r="I60" s="128">
        <v>475000</v>
      </c>
      <c r="J60" s="128">
        <v>475000</v>
      </c>
      <c r="K60" s="148">
        <v>0.41</v>
      </c>
      <c r="L60" s="128">
        <v>280250.00000000006</v>
      </c>
      <c r="M60" s="128"/>
      <c r="N60" s="128"/>
      <c r="O60" s="128">
        <v>280250.00000000006</v>
      </c>
      <c r="P60" s="149"/>
    </row>
    <row r="61" spans="1:16" x14ac:dyDescent="0.25">
      <c r="A61" s="204">
        <v>29</v>
      </c>
      <c r="B61" s="132" t="s">
        <v>218</v>
      </c>
      <c r="C61" s="121" t="s">
        <v>172</v>
      </c>
      <c r="D61" s="175" t="s">
        <v>219</v>
      </c>
      <c r="E61" s="175"/>
      <c r="F61" s="210"/>
      <c r="G61" s="122" t="s">
        <v>168</v>
      </c>
      <c r="H61" s="189">
        <v>4</v>
      </c>
      <c r="I61" s="125">
        <v>485000</v>
      </c>
      <c r="J61" s="125">
        <v>1940000</v>
      </c>
      <c r="K61" s="205">
        <v>0.41</v>
      </c>
      <c r="L61" s="125">
        <v>1144600.0000000002</v>
      </c>
      <c r="M61" s="125"/>
      <c r="N61" s="125"/>
      <c r="O61" s="125">
        <v>3023750.0000000009</v>
      </c>
      <c r="P61" s="206"/>
    </row>
    <row r="62" spans="1:16" x14ac:dyDescent="0.25">
      <c r="A62" s="182"/>
      <c r="B62" s="132" t="s">
        <v>218</v>
      </c>
      <c r="C62" s="121" t="s">
        <v>172</v>
      </c>
      <c r="D62" s="175" t="s">
        <v>219</v>
      </c>
      <c r="E62" s="176"/>
      <c r="F62" s="200"/>
      <c r="G62" s="118" t="s">
        <v>170</v>
      </c>
      <c r="H62" s="190">
        <v>3</v>
      </c>
      <c r="I62" s="124">
        <v>455000</v>
      </c>
      <c r="J62" s="125">
        <v>1365000</v>
      </c>
      <c r="K62" s="205">
        <v>0.41</v>
      </c>
      <c r="L62" s="124">
        <v>805350.00000000012</v>
      </c>
      <c r="M62" s="124"/>
      <c r="N62" s="124"/>
      <c r="O62" s="124"/>
      <c r="P62" s="183"/>
    </row>
    <row r="63" spans="1:16" x14ac:dyDescent="0.25">
      <c r="A63" s="161"/>
      <c r="B63" s="132" t="s">
        <v>218</v>
      </c>
      <c r="C63" s="121" t="s">
        <v>172</v>
      </c>
      <c r="D63" s="175" t="s">
        <v>219</v>
      </c>
      <c r="E63" s="163"/>
      <c r="F63" s="208"/>
      <c r="G63" s="116" t="s">
        <v>171</v>
      </c>
      <c r="H63" s="192">
        <v>4</v>
      </c>
      <c r="I63" s="127">
        <v>455000</v>
      </c>
      <c r="J63" s="127">
        <v>1820000</v>
      </c>
      <c r="K63" s="164">
        <v>0.41</v>
      </c>
      <c r="L63" s="127">
        <v>1073800.0000000002</v>
      </c>
      <c r="M63" s="127"/>
      <c r="N63" s="127"/>
      <c r="O63" s="127"/>
      <c r="P63" s="165"/>
    </row>
    <row r="64" spans="1:16" ht="21.75" x14ac:dyDescent="0.25">
      <c r="A64" s="201">
        <v>30</v>
      </c>
      <c r="B64" s="184" t="s">
        <v>218</v>
      </c>
      <c r="C64" s="168" t="s">
        <v>172</v>
      </c>
      <c r="D64" s="169" t="s">
        <v>220</v>
      </c>
      <c r="E64" s="169" t="s">
        <v>221</v>
      </c>
      <c r="F64" s="202"/>
      <c r="G64" s="120" t="s">
        <v>170</v>
      </c>
      <c r="H64" s="237">
        <v>12</v>
      </c>
      <c r="I64" s="126">
        <v>455000</v>
      </c>
      <c r="J64" s="126">
        <v>5460000</v>
      </c>
      <c r="K64" s="213">
        <v>0.41</v>
      </c>
      <c r="L64" s="126">
        <v>3221400.0000000005</v>
      </c>
      <c r="M64" s="126"/>
      <c r="N64" s="126"/>
      <c r="O64" s="126">
        <v>6442800.0000000009</v>
      </c>
      <c r="P64" s="214"/>
    </row>
    <row r="65" spans="1:16" ht="21.75" x14ac:dyDescent="0.25">
      <c r="A65" s="181"/>
      <c r="B65" s="180"/>
      <c r="C65" s="121" t="s">
        <v>172</v>
      </c>
      <c r="D65" s="175" t="s">
        <v>220</v>
      </c>
      <c r="E65" s="175" t="s">
        <v>221</v>
      </c>
      <c r="F65" s="198"/>
      <c r="G65" s="119" t="s">
        <v>171</v>
      </c>
      <c r="H65" s="238">
        <v>12</v>
      </c>
      <c r="I65" s="215">
        <v>455000</v>
      </c>
      <c r="J65" s="215">
        <v>5460000</v>
      </c>
      <c r="K65" s="218">
        <v>0.41</v>
      </c>
      <c r="L65" s="215">
        <v>3221400.0000000005</v>
      </c>
      <c r="M65" s="215"/>
      <c r="N65" s="215"/>
      <c r="O65" s="215"/>
      <c r="P65" s="217"/>
    </row>
    <row r="66" spans="1:16" ht="32.25" x14ac:dyDescent="0.25">
      <c r="A66" s="145">
        <v>31</v>
      </c>
      <c r="B66" s="134" t="s">
        <v>222</v>
      </c>
      <c r="C66" s="146" t="s">
        <v>172</v>
      </c>
      <c r="D66" s="147" t="s">
        <v>223</v>
      </c>
      <c r="E66" s="147" t="s">
        <v>224</v>
      </c>
      <c r="F66" s="203" t="s">
        <v>225</v>
      </c>
      <c r="G66" s="114" t="s">
        <v>170</v>
      </c>
      <c r="H66" s="123">
        <v>2</v>
      </c>
      <c r="I66" s="128">
        <v>455000</v>
      </c>
      <c r="J66" s="128">
        <v>910000</v>
      </c>
      <c r="K66" s="148">
        <v>0.41</v>
      </c>
      <c r="L66" s="128">
        <v>536900.00000000012</v>
      </c>
      <c r="M66" s="128"/>
      <c r="N66" s="128"/>
      <c r="O66" s="128">
        <v>536900.00000000012</v>
      </c>
      <c r="P66" s="177"/>
    </row>
    <row r="67" spans="1:16" ht="21.75" x14ac:dyDescent="0.25">
      <c r="A67" s="201">
        <v>32</v>
      </c>
      <c r="B67" s="167" t="s">
        <v>222</v>
      </c>
      <c r="C67" s="168" t="s">
        <v>172</v>
      </c>
      <c r="D67" s="169" t="s">
        <v>226</v>
      </c>
      <c r="E67" s="169"/>
      <c r="F67" s="202"/>
      <c r="G67" s="120" t="s">
        <v>200</v>
      </c>
      <c r="H67" s="237">
        <v>5</v>
      </c>
      <c r="I67" s="126">
        <v>255000</v>
      </c>
      <c r="J67" s="126">
        <v>1275000</v>
      </c>
      <c r="K67" s="173">
        <v>0.3</v>
      </c>
      <c r="L67" s="126">
        <v>892500</v>
      </c>
      <c r="M67" s="126"/>
      <c r="N67" s="126"/>
      <c r="O67" s="126">
        <v>9978500</v>
      </c>
      <c r="P67" s="214"/>
    </row>
    <row r="68" spans="1:16" ht="21.75" x14ac:dyDescent="0.25">
      <c r="A68" s="150"/>
      <c r="B68" s="129" t="s">
        <v>222</v>
      </c>
      <c r="C68" s="121" t="s">
        <v>172</v>
      </c>
      <c r="D68" s="175" t="s">
        <v>226</v>
      </c>
      <c r="E68" s="151"/>
      <c r="F68" s="199"/>
      <c r="G68" s="115" t="s">
        <v>164</v>
      </c>
      <c r="H68" s="239">
        <v>8</v>
      </c>
      <c r="I68" s="152">
        <v>455000</v>
      </c>
      <c r="J68" s="152">
        <v>3640000</v>
      </c>
      <c r="K68" s="211">
        <v>0.3</v>
      </c>
      <c r="L68" s="152">
        <v>2548000</v>
      </c>
      <c r="M68" s="152"/>
      <c r="N68" s="152"/>
      <c r="O68" s="152"/>
      <c r="P68" s="232"/>
    </row>
    <row r="69" spans="1:16" ht="21.75" x14ac:dyDescent="0.25">
      <c r="A69" s="182"/>
      <c r="B69" s="129" t="s">
        <v>222</v>
      </c>
      <c r="C69" s="121" t="s">
        <v>172</v>
      </c>
      <c r="D69" s="175" t="s">
        <v>226</v>
      </c>
      <c r="E69" s="176"/>
      <c r="F69" s="200"/>
      <c r="G69" s="118" t="s">
        <v>167</v>
      </c>
      <c r="H69" s="190">
        <v>4</v>
      </c>
      <c r="I69" s="124">
        <v>475000</v>
      </c>
      <c r="J69" s="124">
        <v>1900000</v>
      </c>
      <c r="K69" s="211">
        <v>0.3</v>
      </c>
      <c r="L69" s="124">
        <v>1330000</v>
      </c>
      <c r="M69" s="124"/>
      <c r="N69" s="124"/>
      <c r="O69" s="124"/>
      <c r="P69" s="207"/>
    </row>
    <row r="70" spans="1:16" ht="21.75" x14ac:dyDescent="0.25">
      <c r="A70" s="182"/>
      <c r="B70" s="129" t="s">
        <v>222</v>
      </c>
      <c r="C70" s="121" t="s">
        <v>172</v>
      </c>
      <c r="D70" s="175" t="s">
        <v>226</v>
      </c>
      <c r="E70" s="176"/>
      <c r="F70" s="200"/>
      <c r="G70" s="118" t="s">
        <v>168</v>
      </c>
      <c r="H70" s="190">
        <v>3</v>
      </c>
      <c r="I70" s="124">
        <v>485000</v>
      </c>
      <c r="J70" s="124">
        <v>1455000</v>
      </c>
      <c r="K70" s="211">
        <v>0.3</v>
      </c>
      <c r="L70" s="124">
        <v>1018499.9999999999</v>
      </c>
      <c r="M70" s="124"/>
      <c r="N70" s="124"/>
      <c r="O70" s="124"/>
      <c r="P70" s="207"/>
    </row>
    <row r="71" spans="1:16" ht="21.75" x14ac:dyDescent="0.25">
      <c r="A71" s="182"/>
      <c r="B71" s="129" t="s">
        <v>222</v>
      </c>
      <c r="C71" s="121" t="s">
        <v>172</v>
      </c>
      <c r="D71" s="175" t="s">
        <v>226</v>
      </c>
      <c r="E71" s="176"/>
      <c r="F71" s="200"/>
      <c r="G71" s="118" t="s">
        <v>160</v>
      </c>
      <c r="H71" s="190">
        <v>8</v>
      </c>
      <c r="I71" s="124">
        <v>485000</v>
      </c>
      <c r="J71" s="124">
        <v>3880000</v>
      </c>
      <c r="K71" s="211">
        <v>0.3</v>
      </c>
      <c r="L71" s="124">
        <v>2716000</v>
      </c>
      <c r="M71" s="124"/>
      <c r="N71" s="124"/>
      <c r="O71" s="124"/>
      <c r="P71" s="183"/>
    </row>
    <row r="72" spans="1:16" ht="21.75" x14ac:dyDescent="0.25">
      <c r="A72" s="182"/>
      <c r="B72" s="129" t="s">
        <v>222</v>
      </c>
      <c r="C72" s="121" t="s">
        <v>172</v>
      </c>
      <c r="D72" s="175" t="s">
        <v>226</v>
      </c>
      <c r="E72" s="176"/>
      <c r="F72" s="200"/>
      <c r="G72" s="118" t="s">
        <v>169</v>
      </c>
      <c r="H72" s="190">
        <v>3</v>
      </c>
      <c r="I72" s="124">
        <v>550000</v>
      </c>
      <c r="J72" s="124">
        <v>1650000</v>
      </c>
      <c r="K72" s="211">
        <v>0.3</v>
      </c>
      <c r="L72" s="124">
        <v>1155000</v>
      </c>
      <c r="M72" s="124"/>
      <c r="N72" s="124"/>
      <c r="O72" s="124"/>
      <c r="P72" s="207"/>
    </row>
    <row r="73" spans="1:16" ht="21.75" x14ac:dyDescent="0.25">
      <c r="A73" s="181"/>
      <c r="B73" s="133" t="s">
        <v>222</v>
      </c>
      <c r="C73" s="113" t="s">
        <v>172</v>
      </c>
      <c r="D73" s="162" t="s">
        <v>226</v>
      </c>
      <c r="E73" s="162"/>
      <c r="F73" s="198"/>
      <c r="G73" s="119" t="s">
        <v>171</v>
      </c>
      <c r="H73" s="238">
        <v>1</v>
      </c>
      <c r="I73" s="215">
        <v>455000</v>
      </c>
      <c r="J73" s="215">
        <v>455000</v>
      </c>
      <c r="K73" s="164">
        <v>0.3</v>
      </c>
      <c r="L73" s="215">
        <v>318500</v>
      </c>
      <c r="M73" s="215"/>
      <c r="N73" s="215"/>
      <c r="O73" s="215"/>
      <c r="P73" s="225"/>
    </row>
    <row r="74" spans="1:16" x14ac:dyDescent="0.25">
      <c r="A74" s="181">
        <v>33</v>
      </c>
      <c r="B74" s="180" t="s">
        <v>222</v>
      </c>
      <c r="C74" s="113" t="s">
        <v>172</v>
      </c>
      <c r="D74" s="162" t="s">
        <v>227</v>
      </c>
      <c r="E74" s="162"/>
      <c r="F74" s="198"/>
      <c r="G74" s="119" t="s">
        <v>164</v>
      </c>
      <c r="H74" s="238">
        <v>3</v>
      </c>
      <c r="I74" s="215">
        <v>455000</v>
      </c>
      <c r="J74" s="215">
        <v>1365000</v>
      </c>
      <c r="K74" s="218">
        <v>0.41</v>
      </c>
      <c r="L74" s="215">
        <v>805350.00000000012</v>
      </c>
      <c r="M74" s="215"/>
      <c r="N74" s="215"/>
      <c r="O74" s="215">
        <v>805350.00000000012</v>
      </c>
      <c r="P74" s="217"/>
    </row>
    <row r="75" spans="1:16" ht="21.75" x14ac:dyDescent="0.25">
      <c r="A75" s="150"/>
      <c r="B75" s="135" t="s">
        <v>228</v>
      </c>
      <c r="C75" s="144" t="s">
        <v>161</v>
      </c>
      <c r="D75" s="151" t="s">
        <v>229</v>
      </c>
      <c r="E75" s="151"/>
      <c r="F75" s="199"/>
      <c r="G75" s="115" t="s">
        <v>164</v>
      </c>
      <c r="H75" s="239">
        <v>1</v>
      </c>
      <c r="I75" s="152">
        <v>455000</v>
      </c>
      <c r="J75" s="152">
        <v>455000</v>
      </c>
      <c r="K75" s="153">
        <v>1</v>
      </c>
      <c r="L75" s="152">
        <v>0</v>
      </c>
      <c r="M75" s="152"/>
      <c r="N75" s="152"/>
      <c r="O75" s="152"/>
      <c r="P75" s="285" t="s">
        <v>230</v>
      </c>
    </row>
    <row r="76" spans="1:16" ht="21.75" x14ac:dyDescent="0.25">
      <c r="A76" s="182"/>
      <c r="B76" s="135" t="s">
        <v>228</v>
      </c>
      <c r="C76" s="117" t="s">
        <v>161</v>
      </c>
      <c r="D76" s="176" t="s">
        <v>229</v>
      </c>
      <c r="E76" s="176"/>
      <c r="F76" s="200"/>
      <c r="G76" s="118" t="s">
        <v>166</v>
      </c>
      <c r="H76" s="190">
        <v>1</v>
      </c>
      <c r="I76" s="124">
        <v>465000</v>
      </c>
      <c r="J76" s="124">
        <v>465000</v>
      </c>
      <c r="K76" s="211">
        <v>1</v>
      </c>
      <c r="L76" s="124">
        <v>0</v>
      </c>
      <c r="M76" s="124"/>
      <c r="N76" s="124"/>
      <c r="O76" s="124"/>
      <c r="P76" s="286"/>
    </row>
    <row r="77" spans="1:16" ht="21.75" x14ac:dyDescent="0.25">
      <c r="A77" s="182"/>
      <c r="B77" s="135" t="s">
        <v>228</v>
      </c>
      <c r="C77" s="117" t="s">
        <v>161</v>
      </c>
      <c r="D77" s="176" t="s">
        <v>229</v>
      </c>
      <c r="E77" s="176"/>
      <c r="F77" s="200"/>
      <c r="G77" s="118" t="s">
        <v>167</v>
      </c>
      <c r="H77" s="190">
        <v>1</v>
      </c>
      <c r="I77" s="124">
        <v>475000</v>
      </c>
      <c r="J77" s="124">
        <v>475000</v>
      </c>
      <c r="K77" s="211">
        <v>1</v>
      </c>
      <c r="L77" s="124">
        <v>0</v>
      </c>
      <c r="M77" s="124"/>
      <c r="N77" s="124"/>
      <c r="O77" s="124"/>
      <c r="P77" s="286"/>
    </row>
    <row r="78" spans="1:16" ht="21.75" x14ac:dyDescent="0.25">
      <c r="A78" s="182"/>
      <c r="B78" s="135" t="s">
        <v>228</v>
      </c>
      <c r="C78" s="117" t="s">
        <v>161</v>
      </c>
      <c r="D78" s="176" t="s">
        <v>229</v>
      </c>
      <c r="E78" s="176"/>
      <c r="F78" s="200"/>
      <c r="G78" s="118" t="s">
        <v>168</v>
      </c>
      <c r="H78" s="190">
        <v>1</v>
      </c>
      <c r="I78" s="124">
        <v>485000</v>
      </c>
      <c r="J78" s="124">
        <v>485000</v>
      </c>
      <c r="K78" s="211">
        <v>1</v>
      </c>
      <c r="L78" s="124">
        <v>0</v>
      </c>
      <c r="M78" s="124"/>
      <c r="N78" s="124"/>
      <c r="O78" s="124"/>
      <c r="P78" s="286"/>
    </row>
    <row r="79" spans="1:16" ht="21.75" x14ac:dyDescent="0.25">
      <c r="A79" s="182"/>
      <c r="B79" s="135" t="s">
        <v>228</v>
      </c>
      <c r="C79" s="117" t="s">
        <v>161</v>
      </c>
      <c r="D79" s="176" t="s">
        <v>229</v>
      </c>
      <c r="E79" s="176"/>
      <c r="F79" s="200"/>
      <c r="G79" s="118" t="s">
        <v>160</v>
      </c>
      <c r="H79" s="190">
        <v>1</v>
      </c>
      <c r="I79" s="124">
        <v>485000</v>
      </c>
      <c r="J79" s="124">
        <v>485000</v>
      </c>
      <c r="K79" s="211">
        <v>1</v>
      </c>
      <c r="L79" s="124">
        <v>0</v>
      </c>
      <c r="M79" s="124"/>
      <c r="N79" s="124"/>
      <c r="O79" s="124"/>
      <c r="P79" s="286"/>
    </row>
    <row r="80" spans="1:16" ht="21.75" x14ac:dyDescent="0.25">
      <c r="A80" s="182"/>
      <c r="B80" s="135" t="s">
        <v>228</v>
      </c>
      <c r="C80" s="117" t="s">
        <v>161</v>
      </c>
      <c r="D80" s="176" t="s">
        <v>229</v>
      </c>
      <c r="E80" s="176"/>
      <c r="F80" s="200"/>
      <c r="G80" s="118" t="s">
        <v>169</v>
      </c>
      <c r="H80" s="190">
        <v>1</v>
      </c>
      <c r="I80" s="124">
        <v>550000</v>
      </c>
      <c r="J80" s="124">
        <v>550000</v>
      </c>
      <c r="K80" s="211">
        <v>1</v>
      </c>
      <c r="L80" s="124">
        <v>0</v>
      </c>
      <c r="M80" s="124"/>
      <c r="N80" s="124"/>
      <c r="O80" s="124"/>
      <c r="P80" s="286"/>
    </row>
    <row r="81" spans="1:16" ht="21.75" x14ac:dyDescent="0.25">
      <c r="A81" s="161"/>
      <c r="B81" s="135" t="s">
        <v>228</v>
      </c>
      <c r="C81" s="174" t="s">
        <v>161</v>
      </c>
      <c r="D81" s="163" t="s">
        <v>229</v>
      </c>
      <c r="E81" s="163"/>
      <c r="F81" s="208"/>
      <c r="G81" s="116" t="s">
        <v>183</v>
      </c>
      <c r="H81" s="192">
        <v>2</v>
      </c>
      <c r="I81" s="127">
        <v>450000</v>
      </c>
      <c r="J81" s="127">
        <v>900000</v>
      </c>
      <c r="K81" s="164">
        <v>1</v>
      </c>
      <c r="L81" s="127">
        <v>0</v>
      </c>
      <c r="M81" s="127"/>
      <c r="N81" s="127"/>
      <c r="O81" s="127"/>
      <c r="P81" s="287"/>
    </row>
    <row r="82" spans="1:16" x14ac:dyDescent="0.25">
      <c r="A82" s="145">
        <v>34</v>
      </c>
      <c r="B82" s="134" t="s">
        <v>231</v>
      </c>
      <c r="C82" s="146" t="s">
        <v>172</v>
      </c>
      <c r="D82" s="147" t="s">
        <v>189</v>
      </c>
      <c r="E82" s="147" t="s">
        <v>232</v>
      </c>
      <c r="F82" s="203"/>
      <c r="G82" s="114" t="s">
        <v>164</v>
      </c>
      <c r="H82" s="123">
        <v>1</v>
      </c>
      <c r="I82" s="128">
        <v>455000</v>
      </c>
      <c r="J82" s="128">
        <v>455000</v>
      </c>
      <c r="K82" s="148">
        <v>0.2</v>
      </c>
      <c r="L82" s="128">
        <v>364000</v>
      </c>
      <c r="M82" s="128">
        <v>364000</v>
      </c>
      <c r="N82" s="128"/>
      <c r="O82" s="128"/>
      <c r="P82" s="149"/>
    </row>
    <row r="83" spans="1:16" ht="21.75" x14ac:dyDescent="0.25">
      <c r="A83" s="204">
        <v>35</v>
      </c>
      <c r="B83" s="132" t="s">
        <v>233</v>
      </c>
      <c r="C83" s="212" t="s">
        <v>172</v>
      </c>
      <c r="D83" s="151" t="s">
        <v>234</v>
      </c>
      <c r="E83" s="175"/>
      <c r="F83" s="210"/>
      <c r="G83" s="122" t="s">
        <v>200</v>
      </c>
      <c r="H83" s="189">
        <v>24</v>
      </c>
      <c r="I83" s="125">
        <v>255000</v>
      </c>
      <c r="J83" s="125">
        <v>6120000</v>
      </c>
      <c r="K83" s="205">
        <v>0.41</v>
      </c>
      <c r="L83" s="125">
        <v>3610800.0000000005</v>
      </c>
      <c r="M83" s="125"/>
      <c r="N83" s="125"/>
      <c r="O83" s="125">
        <v>16708800.000000002</v>
      </c>
      <c r="P83" s="219"/>
    </row>
    <row r="84" spans="1:16" ht="21.75" x14ac:dyDescent="0.25">
      <c r="A84" s="182"/>
      <c r="B84" s="129"/>
      <c r="C84" s="117" t="s">
        <v>172</v>
      </c>
      <c r="D84" s="176" t="s">
        <v>234</v>
      </c>
      <c r="E84" s="176"/>
      <c r="F84" s="200"/>
      <c r="G84" s="118" t="s">
        <v>164</v>
      </c>
      <c r="H84" s="190">
        <v>24</v>
      </c>
      <c r="I84" s="124">
        <v>455000</v>
      </c>
      <c r="J84" s="124">
        <v>10920000</v>
      </c>
      <c r="K84" s="205">
        <v>0.41</v>
      </c>
      <c r="L84" s="124">
        <v>6442800.0000000009</v>
      </c>
      <c r="M84" s="124"/>
      <c r="N84" s="124"/>
      <c r="O84" s="124"/>
      <c r="P84" s="207"/>
    </row>
    <row r="85" spans="1:16" ht="21.75" x14ac:dyDescent="0.25">
      <c r="A85" s="182"/>
      <c r="B85" s="129"/>
      <c r="C85" s="117" t="s">
        <v>172</v>
      </c>
      <c r="D85" s="176" t="s">
        <v>234</v>
      </c>
      <c r="E85" s="176"/>
      <c r="F85" s="200"/>
      <c r="G85" s="118" t="s">
        <v>168</v>
      </c>
      <c r="H85" s="190">
        <v>12</v>
      </c>
      <c r="I85" s="124">
        <v>485000</v>
      </c>
      <c r="J85" s="124">
        <v>5820000</v>
      </c>
      <c r="K85" s="205">
        <v>0.41</v>
      </c>
      <c r="L85" s="124">
        <v>3433800.0000000005</v>
      </c>
      <c r="M85" s="124"/>
      <c r="N85" s="124"/>
      <c r="O85" s="124"/>
      <c r="P85" s="183"/>
    </row>
    <row r="86" spans="1:16" ht="21.75" x14ac:dyDescent="0.25">
      <c r="A86" s="161"/>
      <c r="B86" s="133"/>
      <c r="C86" s="121" t="s">
        <v>172</v>
      </c>
      <c r="D86" s="175" t="s">
        <v>234</v>
      </c>
      <c r="E86" s="163"/>
      <c r="F86" s="208"/>
      <c r="G86" s="116" t="s">
        <v>171</v>
      </c>
      <c r="H86" s="192">
        <v>12</v>
      </c>
      <c r="I86" s="127">
        <v>455000</v>
      </c>
      <c r="J86" s="127">
        <v>5460000</v>
      </c>
      <c r="K86" s="164">
        <v>0.41</v>
      </c>
      <c r="L86" s="127">
        <v>3221400.0000000005</v>
      </c>
      <c r="M86" s="127"/>
      <c r="N86" s="127"/>
      <c r="O86" s="127"/>
      <c r="P86" s="165"/>
    </row>
    <row r="87" spans="1:16" ht="32.25" x14ac:dyDescent="0.25">
      <c r="A87" s="201">
        <v>36</v>
      </c>
      <c r="B87" s="184" t="s">
        <v>235</v>
      </c>
      <c r="C87" s="212" t="s">
        <v>236</v>
      </c>
      <c r="D87" s="170" t="s">
        <v>237</v>
      </c>
      <c r="E87" s="170" t="s">
        <v>238</v>
      </c>
      <c r="F87" s="202"/>
      <c r="G87" s="120" t="s">
        <v>164</v>
      </c>
      <c r="H87" s="237">
        <v>12</v>
      </c>
      <c r="I87" s="126">
        <v>455000</v>
      </c>
      <c r="J87" s="126">
        <v>5460000</v>
      </c>
      <c r="K87" s="213">
        <v>0.38</v>
      </c>
      <c r="L87" s="126">
        <v>3385200</v>
      </c>
      <c r="M87" s="126"/>
      <c r="N87" s="126"/>
      <c r="O87" s="126">
        <v>21948000</v>
      </c>
      <c r="P87" s="219"/>
    </row>
    <row r="88" spans="1:16" ht="32.25" x14ac:dyDescent="0.25">
      <c r="A88" s="155"/>
      <c r="B88" s="156" t="s">
        <v>235</v>
      </c>
      <c r="C88" s="117" t="s">
        <v>236</v>
      </c>
      <c r="D88" s="176" t="s">
        <v>237</v>
      </c>
      <c r="E88" s="176" t="s">
        <v>238</v>
      </c>
      <c r="F88" s="216"/>
      <c r="G88" s="157" t="s">
        <v>160</v>
      </c>
      <c r="H88" s="191">
        <v>12</v>
      </c>
      <c r="I88" s="158">
        <v>485000</v>
      </c>
      <c r="J88" s="158">
        <v>5820000</v>
      </c>
      <c r="K88" s="153">
        <v>0.38</v>
      </c>
      <c r="L88" s="158">
        <v>3608400</v>
      </c>
      <c r="M88" s="158"/>
      <c r="N88" s="158"/>
      <c r="O88" s="158"/>
      <c r="P88" s="160"/>
    </row>
    <row r="89" spans="1:16" ht="32.25" x14ac:dyDescent="0.25">
      <c r="A89" s="182"/>
      <c r="B89" s="156" t="s">
        <v>235</v>
      </c>
      <c r="C89" s="117" t="s">
        <v>236</v>
      </c>
      <c r="D89" s="176" t="s">
        <v>237</v>
      </c>
      <c r="E89" s="176" t="s">
        <v>238</v>
      </c>
      <c r="F89" s="200"/>
      <c r="G89" s="118" t="s">
        <v>169</v>
      </c>
      <c r="H89" s="190">
        <v>24</v>
      </c>
      <c r="I89" s="124">
        <v>550000</v>
      </c>
      <c r="J89" s="124">
        <v>13200000</v>
      </c>
      <c r="K89" s="211">
        <v>0.38</v>
      </c>
      <c r="L89" s="158">
        <v>8184000</v>
      </c>
      <c r="M89" s="124"/>
      <c r="N89" s="124"/>
      <c r="O89" s="124"/>
      <c r="P89" s="207"/>
    </row>
    <row r="90" spans="1:16" ht="32.25" x14ac:dyDescent="0.25">
      <c r="A90" s="182"/>
      <c r="B90" s="156" t="s">
        <v>235</v>
      </c>
      <c r="C90" s="117" t="s">
        <v>236</v>
      </c>
      <c r="D90" s="176" t="s">
        <v>237</v>
      </c>
      <c r="E90" s="176" t="s">
        <v>238</v>
      </c>
      <c r="F90" s="200"/>
      <c r="G90" s="118" t="s">
        <v>170</v>
      </c>
      <c r="H90" s="190">
        <v>12</v>
      </c>
      <c r="I90" s="124">
        <v>455000</v>
      </c>
      <c r="J90" s="124">
        <v>5460000</v>
      </c>
      <c r="K90" s="211">
        <v>0.38</v>
      </c>
      <c r="L90" s="158">
        <v>3385200</v>
      </c>
      <c r="M90" s="124"/>
      <c r="N90" s="124"/>
      <c r="O90" s="124"/>
      <c r="P90" s="207"/>
    </row>
    <row r="91" spans="1:16" ht="32.25" x14ac:dyDescent="0.25">
      <c r="A91" s="161"/>
      <c r="B91" s="133" t="s">
        <v>235</v>
      </c>
      <c r="C91" s="121" t="s">
        <v>236</v>
      </c>
      <c r="D91" s="175" t="s">
        <v>237</v>
      </c>
      <c r="E91" s="175" t="s">
        <v>238</v>
      </c>
      <c r="F91" s="208"/>
      <c r="G91" s="116" t="s">
        <v>171</v>
      </c>
      <c r="H91" s="192">
        <v>12</v>
      </c>
      <c r="I91" s="127">
        <v>455000</v>
      </c>
      <c r="J91" s="127">
        <v>5460000</v>
      </c>
      <c r="K91" s="164">
        <v>0.38</v>
      </c>
      <c r="L91" s="127">
        <v>3385200</v>
      </c>
      <c r="M91" s="127"/>
      <c r="N91" s="127"/>
      <c r="O91" s="127"/>
      <c r="P91" s="165"/>
    </row>
    <row r="92" spans="1:16" ht="32.25" x14ac:dyDescent="0.25">
      <c r="A92" s="204">
        <v>37</v>
      </c>
      <c r="B92" s="132" t="s">
        <v>235</v>
      </c>
      <c r="C92" s="212" t="s">
        <v>236</v>
      </c>
      <c r="D92" s="170" t="s">
        <v>237</v>
      </c>
      <c r="E92" s="170" t="s">
        <v>238</v>
      </c>
      <c r="F92" s="210"/>
      <c r="G92" s="122" t="s">
        <v>168</v>
      </c>
      <c r="H92" s="189">
        <v>12</v>
      </c>
      <c r="I92" s="125">
        <v>485000</v>
      </c>
      <c r="J92" s="125">
        <v>5820000</v>
      </c>
      <c r="K92" s="205">
        <v>0.38</v>
      </c>
      <c r="L92" s="152">
        <v>3608400</v>
      </c>
      <c r="M92" s="125"/>
      <c r="N92" s="125"/>
      <c r="O92" s="125">
        <v>6993600</v>
      </c>
      <c r="P92" s="206"/>
    </row>
    <row r="93" spans="1:16" ht="32.25" x14ac:dyDescent="0.25">
      <c r="A93" s="161"/>
      <c r="B93" s="133" t="s">
        <v>235</v>
      </c>
      <c r="C93" s="174" t="s">
        <v>236</v>
      </c>
      <c r="D93" s="163" t="s">
        <v>237</v>
      </c>
      <c r="E93" s="163" t="s">
        <v>238</v>
      </c>
      <c r="F93" s="208"/>
      <c r="G93" s="116" t="s">
        <v>171</v>
      </c>
      <c r="H93" s="192">
        <v>12</v>
      </c>
      <c r="I93" s="127">
        <v>455000</v>
      </c>
      <c r="J93" s="127">
        <v>5460000</v>
      </c>
      <c r="K93" s="164">
        <v>0.38</v>
      </c>
      <c r="L93" s="127">
        <v>3385200</v>
      </c>
      <c r="M93" s="127"/>
      <c r="N93" s="127"/>
      <c r="O93" s="127"/>
      <c r="P93" s="165"/>
    </row>
    <row r="94" spans="1:16" ht="32.25" x14ac:dyDescent="0.25">
      <c r="A94" s="204">
        <v>38</v>
      </c>
      <c r="B94" s="132" t="s">
        <v>235</v>
      </c>
      <c r="C94" s="212" t="s">
        <v>236</v>
      </c>
      <c r="D94" s="170" t="s">
        <v>237</v>
      </c>
      <c r="E94" s="170" t="s">
        <v>238</v>
      </c>
      <c r="F94" s="210"/>
      <c r="G94" s="122" t="s">
        <v>164</v>
      </c>
      <c r="H94" s="189">
        <v>24</v>
      </c>
      <c r="I94" s="125">
        <v>455000</v>
      </c>
      <c r="J94" s="125">
        <v>10920000</v>
      </c>
      <c r="K94" s="205">
        <v>0.38</v>
      </c>
      <c r="L94" s="125">
        <v>6770400</v>
      </c>
      <c r="M94" s="125"/>
      <c r="N94" s="125"/>
      <c r="O94" s="125">
        <v>34558800</v>
      </c>
      <c r="P94" s="288" t="s">
        <v>165</v>
      </c>
    </row>
    <row r="95" spans="1:16" ht="32.25" x14ac:dyDescent="0.25">
      <c r="A95" s="182"/>
      <c r="B95" s="132" t="s">
        <v>235</v>
      </c>
      <c r="C95" s="117" t="s">
        <v>236</v>
      </c>
      <c r="D95" s="176" t="s">
        <v>237</v>
      </c>
      <c r="E95" s="176" t="s">
        <v>238</v>
      </c>
      <c r="F95" s="200"/>
      <c r="G95" s="118" t="s">
        <v>166</v>
      </c>
      <c r="H95" s="190">
        <v>12</v>
      </c>
      <c r="I95" s="124">
        <v>465000</v>
      </c>
      <c r="J95" s="124">
        <v>5580000</v>
      </c>
      <c r="K95" s="211">
        <v>0.38</v>
      </c>
      <c r="L95" s="124">
        <v>3459600</v>
      </c>
      <c r="M95" s="124"/>
      <c r="N95" s="124"/>
      <c r="O95" s="124"/>
      <c r="P95" s="289"/>
    </row>
    <row r="96" spans="1:16" ht="32.25" x14ac:dyDescent="0.25">
      <c r="A96" s="182"/>
      <c r="B96" s="132" t="s">
        <v>235</v>
      </c>
      <c r="C96" s="117" t="s">
        <v>236</v>
      </c>
      <c r="D96" s="176" t="s">
        <v>237</v>
      </c>
      <c r="E96" s="176" t="s">
        <v>238</v>
      </c>
      <c r="F96" s="200"/>
      <c r="G96" s="118" t="s">
        <v>168</v>
      </c>
      <c r="H96" s="190">
        <v>12</v>
      </c>
      <c r="I96" s="124">
        <v>485000</v>
      </c>
      <c r="J96" s="124">
        <v>5820000</v>
      </c>
      <c r="K96" s="211">
        <v>0.38</v>
      </c>
      <c r="L96" s="124">
        <v>3608400</v>
      </c>
      <c r="M96" s="124"/>
      <c r="N96" s="124"/>
      <c r="O96" s="124"/>
      <c r="P96" s="289"/>
    </row>
    <row r="97" spans="1:16" ht="32.25" x14ac:dyDescent="0.25">
      <c r="A97" s="182"/>
      <c r="B97" s="132" t="s">
        <v>235</v>
      </c>
      <c r="C97" s="117" t="s">
        <v>236</v>
      </c>
      <c r="D97" s="176" t="s">
        <v>237</v>
      </c>
      <c r="E97" s="176" t="s">
        <v>238</v>
      </c>
      <c r="F97" s="200"/>
      <c r="G97" s="118" t="s">
        <v>183</v>
      </c>
      <c r="H97" s="190">
        <v>50</v>
      </c>
      <c r="I97" s="124">
        <v>450000</v>
      </c>
      <c r="J97" s="124">
        <v>22500000</v>
      </c>
      <c r="K97" s="211">
        <v>0.38</v>
      </c>
      <c r="L97" s="124">
        <v>13950000</v>
      </c>
      <c r="M97" s="124"/>
      <c r="N97" s="124"/>
      <c r="O97" s="124"/>
      <c r="P97" s="289"/>
    </row>
    <row r="98" spans="1:16" ht="32.25" x14ac:dyDescent="0.25">
      <c r="A98" s="182"/>
      <c r="B98" s="132" t="s">
        <v>235</v>
      </c>
      <c r="C98" s="117" t="s">
        <v>236</v>
      </c>
      <c r="D98" s="176" t="s">
        <v>237</v>
      </c>
      <c r="E98" s="176" t="s">
        <v>238</v>
      </c>
      <c r="F98" s="200"/>
      <c r="G98" s="118" t="s">
        <v>170</v>
      </c>
      <c r="H98" s="190">
        <v>12</v>
      </c>
      <c r="I98" s="124">
        <v>455000</v>
      </c>
      <c r="J98" s="124">
        <v>5460000</v>
      </c>
      <c r="K98" s="211">
        <v>0.38</v>
      </c>
      <c r="L98" s="124">
        <v>3385200</v>
      </c>
      <c r="M98" s="124"/>
      <c r="N98" s="124"/>
      <c r="O98" s="124"/>
      <c r="P98" s="289"/>
    </row>
    <row r="99" spans="1:16" ht="32.25" x14ac:dyDescent="0.25">
      <c r="A99" s="161"/>
      <c r="B99" s="132" t="s">
        <v>235</v>
      </c>
      <c r="C99" s="121" t="s">
        <v>236</v>
      </c>
      <c r="D99" s="175" t="s">
        <v>237</v>
      </c>
      <c r="E99" s="175" t="s">
        <v>238</v>
      </c>
      <c r="F99" s="208"/>
      <c r="G99" s="116" t="s">
        <v>171</v>
      </c>
      <c r="H99" s="192">
        <v>12</v>
      </c>
      <c r="I99" s="127">
        <v>455000</v>
      </c>
      <c r="J99" s="127">
        <v>5460000</v>
      </c>
      <c r="K99" s="164">
        <v>0.38</v>
      </c>
      <c r="L99" s="127">
        <v>3385200</v>
      </c>
      <c r="M99" s="127"/>
      <c r="N99" s="127"/>
      <c r="O99" s="127"/>
      <c r="P99" s="290"/>
    </row>
    <row r="100" spans="1:16" x14ac:dyDescent="0.25">
      <c r="A100" s="145">
        <v>39</v>
      </c>
      <c r="B100" s="134" t="s">
        <v>235</v>
      </c>
      <c r="C100" s="146" t="s">
        <v>236</v>
      </c>
      <c r="D100" s="147" t="s">
        <v>159</v>
      </c>
      <c r="E100" s="147"/>
      <c r="F100" s="203"/>
      <c r="G100" s="114" t="s">
        <v>164</v>
      </c>
      <c r="H100" s="123">
        <v>12</v>
      </c>
      <c r="I100" s="128">
        <v>455000</v>
      </c>
      <c r="J100" s="128">
        <v>5460000</v>
      </c>
      <c r="K100" s="148">
        <v>0.41</v>
      </c>
      <c r="L100" s="128">
        <v>3221400.0000000005</v>
      </c>
      <c r="M100" s="128"/>
      <c r="N100" s="128"/>
      <c r="O100" s="128">
        <v>3221400.0000000005</v>
      </c>
      <c r="P100" s="177"/>
    </row>
    <row r="101" spans="1:16" x14ac:dyDescent="0.25">
      <c r="A101" s="201">
        <v>40</v>
      </c>
      <c r="B101" s="184" t="s">
        <v>235</v>
      </c>
      <c r="C101" s="212" t="s">
        <v>202</v>
      </c>
      <c r="D101" s="170" t="s">
        <v>159</v>
      </c>
      <c r="E101" s="169"/>
      <c r="F101" s="202"/>
      <c r="G101" s="120" t="s">
        <v>166</v>
      </c>
      <c r="H101" s="237">
        <v>12</v>
      </c>
      <c r="I101" s="126">
        <v>465000</v>
      </c>
      <c r="J101" s="126">
        <v>5580000</v>
      </c>
      <c r="K101" s="213">
        <v>0.41</v>
      </c>
      <c r="L101" s="126">
        <v>3292200.0000000005</v>
      </c>
      <c r="M101" s="126"/>
      <c r="N101" s="126"/>
      <c r="O101" s="126">
        <v>6655200.0000000009</v>
      </c>
      <c r="P101" s="214"/>
    </row>
    <row r="102" spans="1:16" x14ac:dyDescent="0.25">
      <c r="A102" s="161"/>
      <c r="B102" s="133"/>
      <c r="C102" s="174" t="s">
        <v>202</v>
      </c>
      <c r="D102" s="163" t="s">
        <v>159</v>
      </c>
      <c r="E102" s="163"/>
      <c r="F102" s="208"/>
      <c r="G102" s="116" t="s">
        <v>167</v>
      </c>
      <c r="H102" s="192">
        <v>12</v>
      </c>
      <c r="I102" s="127">
        <v>475000</v>
      </c>
      <c r="J102" s="127">
        <v>5700000</v>
      </c>
      <c r="K102" s="164">
        <v>0.41</v>
      </c>
      <c r="L102" s="127">
        <v>3363000.0000000005</v>
      </c>
      <c r="M102" s="127"/>
      <c r="N102" s="127"/>
      <c r="O102" s="127"/>
      <c r="P102" s="209"/>
    </row>
    <row r="103" spans="1:16" x14ac:dyDescent="0.25">
      <c r="A103" s="181">
        <v>41</v>
      </c>
      <c r="B103" s="180" t="s">
        <v>235</v>
      </c>
      <c r="C103" s="113" t="s">
        <v>187</v>
      </c>
      <c r="D103" s="162" t="s">
        <v>239</v>
      </c>
      <c r="E103" s="162"/>
      <c r="F103" s="198"/>
      <c r="G103" s="119" t="s">
        <v>170</v>
      </c>
      <c r="H103" s="238">
        <v>1</v>
      </c>
      <c r="I103" s="215">
        <v>455000</v>
      </c>
      <c r="J103" s="215">
        <v>455000</v>
      </c>
      <c r="K103" s="218">
        <v>0.41</v>
      </c>
      <c r="L103" s="215">
        <v>268450.00000000006</v>
      </c>
      <c r="M103" s="215"/>
      <c r="N103" s="215"/>
      <c r="O103" s="234">
        <v>268450.00000000006</v>
      </c>
      <c r="P103" s="225"/>
    </row>
    <row r="104" spans="1:16" x14ac:dyDescent="0.25">
      <c r="A104" s="145">
        <v>42</v>
      </c>
      <c r="B104" s="134" t="s">
        <v>240</v>
      </c>
      <c r="C104" s="146" t="s">
        <v>172</v>
      </c>
      <c r="D104" s="147" t="s">
        <v>241</v>
      </c>
      <c r="E104" s="147" t="s">
        <v>242</v>
      </c>
      <c r="F104" s="203"/>
      <c r="G104" s="114" t="s">
        <v>168</v>
      </c>
      <c r="H104" s="123">
        <v>1</v>
      </c>
      <c r="I104" s="128">
        <v>485000</v>
      </c>
      <c r="J104" s="128">
        <v>485000</v>
      </c>
      <c r="K104" s="148">
        <v>1</v>
      </c>
      <c r="L104" s="128">
        <v>0</v>
      </c>
      <c r="M104" s="128"/>
      <c r="N104" s="128"/>
      <c r="O104" s="128"/>
      <c r="P104" s="149"/>
    </row>
    <row r="105" spans="1:16" x14ac:dyDescent="0.25">
      <c r="A105" s="145">
        <v>43</v>
      </c>
      <c r="B105" s="134" t="s">
        <v>240</v>
      </c>
      <c r="C105" s="146" t="s">
        <v>172</v>
      </c>
      <c r="D105" s="147" t="s">
        <v>212</v>
      </c>
      <c r="E105" s="147"/>
      <c r="F105" s="203"/>
      <c r="G105" s="114" t="s">
        <v>169</v>
      </c>
      <c r="H105" s="123">
        <v>1</v>
      </c>
      <c r="I105" s="128">
        <v>550000</v>
      </c>
      <c r="J105" s="128">
        <v>550000</v>
      </c>
      <c r="K105" s="148">
        <v>1</v>
      </c>
      <c r="L105" s="128">
        <v>0</v>
      </c>
      <c r="M105" s="128"/>
      <c r="N105" s="128"/>
      <c r="O105" s="128"/>
      <c r="P105" s="177"/>
    </row>
    <row r="106" spans="1:16" ht="21.75" x14ac:dyDescent="0.25">
      <c r="A106" s="166">
        <v>44</v>
      </c>
      <c r="B106" s="167" t="s">
        <v>240</v>
      </c>
      <c r="C106" s="212" t="s">
        <v>172</v>
      </c>
      <c r="D106" s="170" t="s">
        <v>243</v>
      </c>
      <c r="E106" s="170" t="s">
        <v>244</v>
      </c>
      <c r="F106" s="220"/>
      <c r="G106" s="171" t="s">
        <v>167</v>
      </c>
      <c r="H106" s="243">
        <v>3</v>
      </c>
      <c r="I106" s="172">
        <v>475000</v>
      </c>
      <c r="J106" s="172">
        <v>1425000</v>
      </c>
      <c r="K106" s="173">
        <v>0.3</v>
      </c>
      <c r="L106" s="172">
        <v>997499.99999999988</v>
      </c>
      <c r="M106" s="172"/>
      <c r="N106" s="172"/>
      <c r="O106" s="126">
        <v>2695000</v>
      </c>
      <c r="P106" s="214"/>
    </row>
    <row r="107" spans="1:16" ht="21.75" x14ac:dyDescent="0.25">
      <c r="A107" s="161"/>
      <c r="B107" s="133"/>
      <c r="C107" s="174" t="s">
        <v>172</v>
      </c>
      <c r="D107" s="163" t="s">
        <v>243</v>
      </c>
      <c r="E107" s="163" t="s">
        <v>244</v>
      </c>
      <c r="F107" s="208"/>
      <c r="G107" s="116" t="s">
        <v>168</v>
      </c>
      <c r="H107" s="192">
        <v>5</v>
      </c>
      <c r="I107" s="127">
        <v>485000</v>
      </c>
      <c r="J107" s="127">
        <v>2425000</v>
      </c>
      <c r="K107" s="164">
        <v>0.3</v>
      </c>
      <c r="L107" s="127">
        <v>1697500</v>
      </c>
      <c r="M107" s="127"/>
      <c r="N107" s="127"/>
      <c r="O107" s="215"/>
      <c r="P107" s="225"/>
    </row>
    <row r="108" spans="1:16" x14ac:dyDescent="0.25">
      <c r="A108" s="145">
        <v>45</v>
      </c>
      <c r="B108" s="134" t="s">
        <v>240</v>
      </c>
      <c r="C108" s="146" t="s">
        <v>172</v>
      </c>
      <c r="D108" s="147" t="s">
        <v>189</v>
      </c>
      <c r="E108" s="147" t="s">
        <v>232</v>
      </c>
      <c r="F108" s="203"/>
      <c r="G108" s="114" t="s">
        <v>164</v>
      </c>
      <c r="H108" s="123">
        <v>1</v>
      </c>
      <c r="I108" s="128">
        <v>455000</v>
      </c>
      <c r="J108" s="128">
        <v>455000</v>
      </c>
      <c r="K108" s="148">
        <v>0.2</v>
      </c>
      <c r="L108" s="128">
        <v>364000</v>
      </c>
      <c r="M108" s="128">
        <v>344000</v>
      </c>
      <c r="N108" s="128"/>
      <c r="O108" s="128">
        <v>20000</v>
      </c>
      <c r="P108" s="149"/>
    </row>
    <row r="109" spans="1:16" ht="21.75" x14ac:dyDescent="0.25">
      <c r="A109" s="166"/>
      <c r="B109" s="167" t="s">
        <v>245</v>
      </c>
      <c r="C109" s="212" t="s">
        <v>161</v>
      </c>
      <c r="D109" s="170" t="s">
        <v>229</v>
      </c>
      <c r="E109" s="170"/>
      <c r="F109" s="220"/>
      <c r="G109" s="171" t="s">
        <v>168</v>
      </c>
      <c r="H109" s="243">
        <v>3</v>
      </c>
      <c r="I109" s="172">
        <v>485000</v>
      </c>
      <c r="J109" s="172">
        <v>1455000</v>
      </c>
      <c r="K109" s="173">
        <v>1</v>
      </c>
      <c r="L109" s="172">
        <v>0</v>
      </c>
      <c r="M109" s="172"/>
      <c r="N109" s="172"/>
      <c r="O109" s="172"/>
      <c r="P109" s="285" t="s">
        <v>246</v>
      </c>
    </row>
    <row r="110" spans="1:16" x14ac:dyDescent="0.25">
      <c r="A110" s="161"/>
      <c r="B110" s="133" t="s">
        <v>245</v>
      </c>
      <c r="C110" s="174" t="s">
        <v>161</v>
      </c>
      <c r="D110" s="163"/>
      <c r="E110" s="163"/>
      <c r="F110" s="208"/>
      <c r="G110" s="116" t="s">
        <v>169</v>
      </c>
      <c r="H110" s="192">
        <v>5</v>
      </c>
      <c r="I110" s="127">
        <v>550000</v>
      </c>
      <c r="J110" s="127">
        <v>2750000</v>
      </c>
      <c r="K110" s="164">
        <v>1</v>
      </c>
      <c r="L110" s="127">
        <v>0</v>
      </c>
      <c r="M110" s="127"/>
      <c r="N110" s="127"/>
      <c r="O110" s="127"/>
      <c r="P110" s="287"/>
    </row>
    <row r="111" spans="1:16" ht="21.75" x14ac:dyDescent="0.25">
      <c r="A111" s="150"/>
      <c r="B111" s="135" t="s">
        <v>247</v>
      </c>
      <c r="C111" s="144" t="s">
        <v>248</v>
      </c>
      <c r="D111" s="151" t="s">
        <v>249</v>
      </c>
      <c r="E111" s="151"/>
      <c r="F111" s="199"/>
      <c r="G111" s="222" t="s">
        <v>164</v>
      </c>
      <c r="H111" s="240">
        <v>1</v>
      </c>
      <c r="I111" s="152">
        <v>455000</v>
      </c>
      <c r="J111" s="152">
        <v>455000</v>
      </c>
      <c r="K111" s="153">
        <v>1</v>
      </c>
      <c r="L111" s="152">
        <v>0</v>
      </c>
      <c r="M111" s="152"/>
      <c r="N111" s="152"/>
      <c r="O111" s="152"/>
      <c r="P111" s="235"/>
    </row>
    <row r="112" spans="1:16" x14ac:dyDescent="0.25">
      <c r="A112" s="182"/>
      <c r="B112" s="135" t="s">
        <v>247</v>
      </c>
      <c r="C112" s="144" t="s">
        <v>248</v>
      </c>
      <c r="D112" s="176"/>
      <c r="E112" s="176"/>
      <c r="F112" s="200"/>
      <c r="G112" s="193" t="s">
        <v>166</v>
      </c>
      <c r="H112" s="241">
        <v>1</v>
      </c>
      <c r="I112" s="124">
        <v>465000</v>
      </c>
      <c r="J112" s="124">
        <v>465000</v>
      </c>
      <c r="K112" s="211">
        <v>1</v>
      </c>
      <c r="L112" s="124">
        <v>0</v>
      </c>
      <c r="M112" s="124"/>
      <c r="N112" s="124"/>
      <c r="O112" s="124"/>
      <c r="P112" s="236"/>
    </row>
    <row r="113" spans="1:16" x14ac:dyDescent="0.25">
      <c r="A113" s="182"/>
      <c r="B113" s="135" t="s">
        <v>247</v>
      </c>
      <c r="C113" s="144" t="s">
        <v>248</v>
      </c>
      <c r="D113" s="176"/>
      <c r="E113" s="176"/>
      <c r="F113" s="200"/>
      <c r="G113" s="193" t="s">
        <v>167</v>
      </c>
      <c r="H113" s="241">
        <v>1</v>
      </c>
      <c r="I113" s="124">
        <v>475000</v>
      </c>
      <c r="J113" s="124">
        <v>475000</v>
      </c>
      <c r="K113" s="211">
        <v>1</v>
      </c>
      <c r="L113" s="124">
        <v>0</v>
      </c>
      <c r="M113" s="124"/>
      <c r="N113" s="124"/>
      <c r="O113" s="124"/>
      <c r="P113" s="236"/>
    </row>
    <row r="114" spans="1:16" x14ac:dyDescent="0.25">
      <c r="A114" s="182"/>
      <c r="B114" s="135" t="s">
        <v>247</v>
      </c>
      <c r="C114" s="144" t="s">
        <v>248</v>
      </c>
      <c r="D114" s="176"/>
      <c r="E114" s="176"/>
      <c r="F114" s="200"/>
      <c r="G114" s="193" t="s">
        <v>168</v>
      </c>
      <c r="H114" s="241">
        <v>1</v>
      </c>
      <c r="I114" s="124">
        <v>485000</v>
      </c>
      <c r="J114" s="124">
        <v>485000</v>
      </c>
      <c r="K114" s="211">
        <v>1</v>
      </c>
      <c r="L114" s="124">
        <v>0</v>
      </c>
      <c r="M114" s="124"/>
      <c r="N114" s="124"/>
      <c r="O114" s="124"/>
      <c r="P114" s="236"/>
    </row>
    <row r="115" spans="1:16" x14ac:dyDescent="0.25">
      <c r="A115" s="182"/>
      <c r="B115" s="135" t="s">
        <v>247</v>
      </c>
      <c r="C115" s="144" t="s">
        <v>248</v>
      </c>
      <c r="D115" s="176"/>
      <c r="E115" s="176"/>
      <c r="F115" s="200"/>
      <c r="G115" s="193" t="s">
        <v>160</v>
      </c>
      <c r="H115" s="241">
        <v>1</v>
      </c>
      <c r="I115" s="124">
        <v>485000</v>
      </c>
      <c r="J115" s="124">
        <v>485000</v>
      </c>
      <c r="K115" s="211">
        <v>1</v>
      </c>
      <c r="L115" s="124">
        <v>0</v>
      </c>
      <c r="M115" s="124"/>
      <c r="N115" s="124"/>
      <c r="O115" s="124"/>
      <c r="P115" s="236"/>
    </row>
    <row r="116" spans="1:16" x14ac:dyDescent="0.25">
      <c r="A116" s="182"/>
      <c r="B116" s="135" t="s">
        <v>247</v>
      </c>
      <c r="C116" s="144" t="s">
        <v>248</v>
      </c>
      <c r="D116" s="176"/>
      <c r="E116" s="176"/>
      <c r="F116" s="200"/>
      <c r="G116" s="193" t="s">
        <v>169</v>
      </c>
      <c r="H116" s="241">
        <v>1</v>
      </c>
      <c r="I116" s="124">
        <v>550000</v>
      </c>
      <c r="J116" s="124">
        <v>550000</v>
      </c>
      <c r="K116" s="211">
        <v>1</v>
      </c>
      <c r="L116" s="124">
        <v>0</v>
      </c>
      <c r="M116" s="124"/>
      <c r="N116" s="124"/>
      <c r="O116" s="124"/>
      <c r="P116" s="236"/>
    </row>
    <row r="117" spans="1:16" x14ac:dyDescent="0.25">
      <c r="A117" s="182"/>
      <c r="B117" s="135" t="s">
        <v>247</v>
      </c>
      <c r="C117" s="144" t="s">
        <v>248</v>
      </c>
      <c r="D117" s="176"/>
      <c r="E117" s="176"/>
      <c r="F117" s="200"/>
      <c r="G117" s="193" t="s">
        <v>183</v>
      </c>
      <c r="H117" s="241">
        <v>1</v>
      </c>
      <c r="I117" s="124">
        <v>450000</v>
      </c>
      <c r="J117" s="124">
        <v>450000</v>
      </c>
      <c r="K117" s="211">
        <v>1</v>
      </c>
      <c r="L117" s="124">
        <v>0</v>
      </c>
      <c r="M117" s="124"/>
      <c r="N117" s="124"/>
      <c r="O117" s="124"/>
      <c r="P117" s="236"/>
    </row>
    <row r="118" spans="1:16" x14ac:dyDescent="0.25">
      <c r="A118" s="182"/>
      <c r="B118" s="135" t="s">
        <v>247</v>
      </c>
      <c r="C118" s="144" t="s">
        <v>248</v>
      </c>
      <c r="D118" s="176"/>
      <c r="E118" s="176"/>
      <c r="F118" s="200"/>
      <c r="G118" s="193" t="s">
        <v>170</v>
      </c>
      <c r="H118" s="241">
        <v>1</v>
      </c>
      <c r="I118" s="124">
        <v>455000</v>
      </c>
      <c r="J118" s="124">
        <v>455000</v>
      </c>
      <c r="K118" s="211">
        <v>1</v>
      </c>
      <c r="L118" s="124">
        <v>0</v>
      </c>
      <c r="M118" s="124"/>
      <c r="N118" s="124"/>
      <c r="O118" s="124"/>
      <c r="P118" s="236"/>
    </row>
    <row r="119" spans="1:16" x14ac:dyDescent="0.25">
      <c r="A119" s="150"/>
      <c r="B119" s="135" t="s">
        <v>247</v>
      </c>
      <c r="C119" s="144" t="s">
        <v>248</v>
      </c>
      <c r="D119" s="151"/>
      <c r="E119" s="151"/>
      <c r="F119" s="199"/>
      <c r="G119" s="223" t="s">
        <v>171</v>
      </c>
      <c r="H119" s="242">
        <v>1</v>
      </c>
      <c r="I119" s="152">
        <v>455000</v>
      </c>
      <c r="J119" s="152">
        <v>455000</v>
      </c>
      <c r="K119" s="153">
        <v>1</v>
      </c>
      <c r="L119" s="152">
        <v>0</v>
      </c>
      <c r="M119" s="152"/>
      <c r="N119" s="152"/>
      <c r="O119" s="152"/>
      <c r="P119" s="235"/>
    </row>
    <row r="120" spans="1:16" ht="21.75" x14ac:dyDescent="0.25">
      <c r="A120" s="201">
        <v>46</v>
      </c>
      <c r="B120" s="184" t="s">
        <v>247</v>
      </c>
      <c r="C120" s="168" t="s">
        <v>172</v>
      </c>
      <c r="D120" s="169" t="s">
        <v>250</v>
      </c>
      <c r="E120" s="169"/>
      <c r="F120" s="202"/>
      <c r="G120" s="120" t="s">
        <v>168</v>
      </c>
      <c r="H120" s="237">
        <v>1</v>
      </c>
      <c r="I120" s="126">
        <v>485000</v>
      </c>
      <c r="J120" s="126">
        <v>485000</v>
      </c>
      <c r="K120" s="213">
        <v>1</v>
      </c>
      <c r="L120" s="126">
        <v>0</v>
      </c>
      <c r="M120" s="126"/>
      <c r="N120" s="126"/>
      <c r="O120" s="126"/>
      <c r="P120" s="233"/>
    </row>
    <row r="121" spans="1:16" x14ac:dyDescent="0.25">
      <c r="A121" s="161"/>
      <c r="B121" s="180" t="s">
        <v>247</v>
      </c>
      <c r="C121" s="113" t="s">
        <v>172</v>
      </c>
      <c r="D121" s="163"/>
      <c r="E121" s="163"/>
      <c r="F121" s="208"/>
      <c r="G121" s="116" t="s">
        <v>169</v>
      </c>
      <c r="H121" s="192">
        <v>1</v>
      </c>
      <c r="I121" s="127">
        <v>550000</v>
      </c>
      <c r="J121" s="127">
        <v>550000</v>
      </c>
      <c r="K121" s="218">
        <v>1</v>
      </c>
      <c r="L121" s="127">
        <v>0</v>
      </c>
      <c r="M121" s="127"/>
      <c r="N121" s="127"/>
      <c r="O121" s="127"/>
      <c r="P121" s="165"/>
    </row>
    <row r="122" spans="1:16" x14ac:dyDescent="0.25">
      <c r="A122" s="204">
        <v>47</v>
      </c>
      <c r="B122" s="132" t="s">
        <v>251</v>
      </c>
      <c r="C122" s="121" t="s">
        <v>161</v>
      </c>
      <c r="D122" s="175" t="s">
        <v>252</v>
      </c>
      <c r="E122" s="175" t="s">
        <v>242</v>
      </c>
      <c r="F122" s="210"/>
      <c r="G122" s="122" t="s">
        <v>200</v>
      </c>
      <c r="H122" s="189">
        <v>48</v>
      </c>
      <c r="I122" s="125">
        <v>255000</v>
      </c>
      <c r="J122" s="125">
        <v>12240000</v>
      </c>
      <c r="K122" s="205">
        <v>0.38</v>
      </c>
      <c r="L122" s="125">
        <v>7588800</v>
      </c>
      <c r="M122" s="125"/>
      <c r="N122" s="125"/>
      <c r="O122" s="125">
        <v>59265800</v>
      </c>
      <c r="P122" s="285" t="s">
        <v>253</v>
      </c>
    </row>
    <row r="123" spans="1:16" x14ac:dyDescent="0.25">
      <c r="A123" s="155"/>
      <c r="B123" s="132"/>
      <c r="C123" s="121" t="s">
        <v>161</v>
      </c>
      <c r="D123" s="175" t="s">
        <v>252</v>
      </c>
      <c r="E123" s="175" t="s">
        <v>242</v>
      </c>
      <c r="F123" s="216"/>
      <c r="G123" s="157" t="s">
        <v>164</v>
      </c>
      <c r="H123" s="191">
        <v>2</v>
      </c>
      <c r="I123" s="158">
        <v>455000</v>
      </c>
      <c r="J123" s="152">
        <v>910000</v>
      </c>
      <c r="K123" s="153">
        <v>0.38</v>
      </c>
      <c r="L123" s="158">
        <v>564200</v>
      </c>
      <c r="M123" s="158"/>
      <c r="N123" s="158"/>
      <c r="O123" s="158"/>
      <c r="P123" s="286"/>
    </row>
    <row r="124" spans="1:16" x14ac:dyDescent="0.25">
      <c r="A124" s="182"/>
      <c r="B124" s="129"/>
      <c r="C124" s="121" t="s">
        <v>161</v>
      </c>
      <c r="D124" s="175" t="s">
        <v>252</v>
      </c>
      <c r="E124" s="175" t="s">
        <v>242</v>
      </c>
      <c r="F124" s="210"/>
      <c r="G124" s="122" t="s">
        <v>166</v>
      </c>
      <c r="H124" s="189">
        <v>24</v>
      </c>
      <c r="I124" s="125">
        <v>465000</v>
      </c>
      <c r="J124" s="125">
        <v>11160000</v>
      </c>
      <c r="K124" s="205">
        <v>0.38</v>
      </c>
      <c r="L124" s="125">
        <v>6919200</v>
      </c>
      <c r="M124" s="125"/>
      <c r="N124" s="125"/>
      <c r="O124" s="125"/>
      <c r="P124" s="286"/>
    </row>
    <row r="125" spans="1:16" x14ac:dyDescent="0.25">
      <c r="A125" s="182"/>
      <c r="B125" s="129"/>
      <c r="C125" s="121" t="s">
        <v>161</v>
      </c>
      <c r="D125" s="175" t="s">
        <v>252</v>
      </c>
      <c r="E125" s="175" t="s">
        <v>242</v>
      </c>
      <c r="F125" s="200"/>
      <c r="G125" s="118" t="s">
        <v>167</v>
      </c>
      <c r="H125" s="190">
        <v>24</v>
      </c>
      <c r="I125" s="124">
        <v>475000</v>
      </c>
      <c r="J125" s="124">
        <v>11400000</v>
      </c>
      <c r="K125" s="205">
        <v>0.38</v>
      </c>
      <c r="L125" s="124">
        <v>7068000</v>
      </c>
      <c r="M125" s="124"/>
      <c r="N125" s="124"/>
      <c r="O125" s="124"/>
      <c r="P125" s="286"/>
    </row>
    <row r="126" spans="1:16" x14ac:dyDescent="0.25">
      <c r="A126" s="182"/>
      <c r="B126" s="129"/>
      <c r="C126" s="121" t="s">
        <v>161</v>
      </c>
      <c r="D126" s="175" t="s">
        <v>252</v>
      </c>
      <c r="E126" s="175" t="s">
        <v>242</v>
      </c>
      <c r="F126" s="200"/>
      <c r="G126" s="118" t="s">
        <v>168</v>
      </c>
      <c r="H126" s="190">
        <v>24</v>
      </c>
      <c r="I126" s="124">
        <v>485000</v>
      </c>
      <c r="J126" s="124">
        <v>11640000</v>
      </c>
      <c r="K126" s="211">
        <v>0.38</v>
      </c>
      <c r="L126" s="124">
        <v>7216800</v>
      </c>
      <c r="M126" s="124"/>
      <c r="N126" s="124"/>
      <c r="O126" s="124"/>
      <c r="P126" s="286"/>
    </row>
    <row r="127" spans="1:16" x14ac:dyDescent="0.25">
      <c r="A127" s="204"/>
      <c r="B127" s="132"/>
      <c r="C127" s="121" t="s">
        <v>161</v>
      </c>
      <c r="D127" s="175" t="s">
        <v>252</v>
      </c>
      <c r="E127" s="175" t="s">
        <v>242</v>
      </c>
      <c r="F127" s="210"/>
      <c r="G127" s="122" t="s">
        <v>169</v>
      </c>
      <c r="H127" s="189">
        <v>48</v>
      </c>
      <c r="I127" s="125">
        <v>550000</v>
      </c>
      <c r="J127" s="125">
        <v>26400000</v>
      </c>
      <c r="K127" s="211">
        <v>0.38</v>
      </c>
      <c r="L127" s="125">
        <v>16368000</v>
      </c>
      <c r="M127" s="125"/>
      <c r="N127" s="125"/>
      <c r="O127" s="125"/>
      <c r="P127" s="286"/>
    </row>
    <row r="128" spans="1:16" x14ac:dyDescent="0.25">
      <c r="A128" s="155"/>
      <c r="B128" s="156"/>
      <c r="C128" s="121" t="s">
        <v>161</v>
      </c>
      <c r="D128" s="175" t="s">
        <v>252</v>
      </c>
      <c r="E128" s="175" t="s">
        <v>242</v>
      </c>
      <c r="F128" s="216"/>
      <c r="G128" s="157" t="s">
        <v>170</v>
      </c>
      <c r="H128" s="191">
        <v>24</v>
      </c>
      <c r="I128" s="158">
        <v>455000</v>
      </c>
      <c r="J128" s="158">
        <v>10920000</v>
      </c>
      <c r="K128" s="159">
        <v>0.38</v>
      </c>
      <c r="L128" s="158">
        <v>6770400</v>
      </c>
      <c r="M128" s="158"/>
      <c r="N128" s="158"/>
      <c r="O128" s="158"/>
      <c r="P128" s="286"/>
    </row>
    <row r="129" spans="1:16" x14ac:dyDescent="0.25">
      <c r="A129" s="161"/>
      <c r="B129" s="133"/>
      <c r="C129" s="174" t="s">
        <v>161</v>
      </c>
      <c r="D129" s="163" t="s">
        <v>252</v>
      </c>
      <c r="E129" s="163" t="s">
        <v>242</v>
      </c>
      <c r="F129" s="208"/>
      <c r="G129" s="116" t="s">
        <v>171</v>
      </c>
      <c r="H129" s="192">
        <v>24</v>
      </c>
      <c r="I129" s="127">
        <v>455000</v>
      </c>
      <c r="J129" s="127">
        <v>10920000</v>
      </c>
      <c r="K129" s="164">
        <v>0.38</v>
      </c>
      <c r="L129" s="127">
        <v>6770400</v>
      </c>
      <c r="M129" s="127"/>
      <c r="N129" s="127"/>
      <c r="O129" s="127"/>
      <c r="P129" s="286"/>
    </row>
    <row r="130" spans="1:16" x14ac:dyDescent="0.25">
      <c r="A130" s="145">
        <v>48</v>
      </c>
      <c r="B130" s="134" t="s">
        <v>251</v>
      </c>
      <c r="C130" s="146" t="s">
        <v>187</v>
      </c>
      <c r="D130" s="147" t="s">
        <v>159</v>
      </c>
      <c r="E130" s="147"/>
      <c r="F130" s="203"/>
      <c r="G130" s="114" t="s">
        <v>167</v>
      </c>
      <c r="H130" s="123">
        <v>2</v>
      </c>
      <c r="I130" s="128">
        <v>475000</v>
      </c>
      <c r="J130" s="128">
        <v>950000</v>
      </c>
      <c r="K130" s="148">
        <v>0.41</v>
      </c>
      <c r="L130" s="128">
        <v>560500.00000000012</v>
      </c>
      <c r="M130" s="128"/>
      <c r="N130" s="128"/>
      <c r="O130" s="128">
        <v>560500.00000000012</v>
      </c>
      <c r="P130" s="287"/>
    </row>
    <row r="131" spans="1:16" x14ac:dyDescent="0.25">
      <c r="A131" s="204">
        <v>49</v>
      </c>
      <c r="B131" s="132" t="s">
        <v>251</v>
      </c>
      <c r="C131" s="121" t="s">
        <v>161</v>
      </c>
      <c r="D131" s="175" t="s">
        <v>254</v>
      </c>
      <c r="E131" s="175"/>
      <c r="F131" s="210"/>
      <c r="G131" s="122" t="s">
        <v>200</v>
      </c>
      <c r="H131" s="189">
        <v>12</v>
      </c>
      <c r="I131" s="125">
        <v>255000</v>
      </c>
      <c r="J131" s="125">
        <v>3060000</v>
      </c>
      <c r="K131" s="205">
        <v>0.5</v>
      </c>
      <c r="L131" s="125">
        <v>1530000</v>
      </c>
      <c r="M131" s="125"/>
      <c r="N131" s="125"/>
      <c r="O131" s="125">
        <v>26460000</v>
      </c>
      <c r="P131" s="177"/>
    </row>
    <row r="132" spans="1:16" x14ac:dyDescent="0.25">
      <c r="A132" s="182"/>
      <c r="B132" s="129" t="s">
        <v>251</v>
      </c>
      <c r="C132" s="121" t="s">
        <v>161</v>
      </c>
      <c r="D132" s="175" t="s">
        <v>254</v>
      </c>
      <c r="E132" s="176"/>
      <c r="F132" s="200"/>
      <c r="G132" s="118" t="s">
        <v>164</v>
      </c>
      <c r="H132" s="190">
        <v>12</v>
      </c>
      <c r="I132" s="124">
        <v>455000</v>
      </c>
      <c r="J132" s="124">
        <v>5460000</v>
      </c>
      <c r="K132" s="211">
        <v>0.5</v>
      </c>
      <c r="L132" s="124">
        <v>2730000</v>
      </c>
      <c r="M132" s="124"/>
      <c r="N132" s="124"/>
      <c r="O132" s="124"/>
      <c r="P132" s="206"/>
    </row>
    <row r="133" spans="1:16" x14ac:dyDescent="0.25">
      <c r="A133" s="204"/>
      <c r="B133" s="129" t="s">
        <v>251</v>
      </c>
      <c r="C133" s="121" t="s">
        <v>161</v>
      </c>
      <c r="D133" s="175" t="s">
        <v>254</v>
      </c>
      <c r="E133" s="175"/>
      <c r="F133" s="210"/>
      <c r="G133" s="122" t="s">
        <v>213</v>
      </c>
      <c r="H133" s="189">
        <v>12</v>
      </c>
      <c r="I133" s="125">
        <v>265000</v>
      </c>
      <c r="J133" s="125">
        <v>3180000</v>
      </c>
      <c r="K133" s="205">
        <v>0.5</v>
      </c>
      <c r="L133" s="152">
        <v>1590000</v>
      </c>
      <c r="M133" s="125"/>
      <c r="N133" s="125"/>
      <c r="O133" s="125"/>
      <c r="P133" s="207"/>
    </row>
    <row r="134" spans="1:16" x14ac:dyDescent="0.25">
      <c r="A134" s="182"/>
      <c r="B134" s="129" t="s">
        <v>251</v>
      </c>
      <c r="C134" s="121" t="s">
        <v>161</v>
      </c>
      <c r="D134" s="175" t="s">
        <v>254</v>
      </c>
      <c r="E134" s="176"/>
      <c r="F134" s="200"/>
      <c r="G134" s="118" t="s">
        <v>166</v>
      </c>
      <c r="H134" s="190">
        <v>12</v>
      </c>
      <c r="I134" s="124">
        <v>465000</v>
      </c>
      <c r="J134" s="124">
        <v>5580000</v>
      </c>
      <c r="K134" s="205">
        <v>0.5</v>
      </c>
      <c r="L134" s="158">
        <v>2790000</v>
      </c>
      <c r="M134" s="124"/>
      <c r="N134" s="124"/>
      <c r="O134" s="124"/>
      <c r="P134" s="206"/>
    </row>
    <row r="135" spans="1:16" x14ac:dyDescent="0.25">
      <c r="A135" s="182"/>
      <c r="B135" s="129" t="s">
        <v>251</v>
      </c>
      <c r="C135" s="121" t="s">
        <v>161</v>
      </c>
      <c r="D135" s="175" t="s">
        <v>254</v>
      </c>
      <c r="E135" s="176"/>
      <c r="F135" s="200"/>
      <c r="G135" s="118" t="s">
        <v>167</v>
      </c>
      <c r="H135" s="190">
        <v>12</v>
      </c>
      <c r="I135" s="124">
        <v>475000</v>
      </c>
      <c r="J135" s="124">
        <v>5700000</v>
      </c>
      <c r="K135" s="205">
        <v>0.5</v>
      </c>
      <c r="L135" s="158">
        <v>2850000</v>
      </c>
      <c r="M135" s="124"/>
      <c r="N135" s="124"/>
      <c r="O135" s="124"/>
      <c r="P135" s="207"/>
    </row>
    <row r="136" spans="1:16" x14ac:dyDescent="0.25">
      <c r="A136" s="182"/>
      <c r="B136" s="129" t="s">
        <v>251</v>
      </c>
      <c r="C136" s="121" t="s">
        <v>161</v>
      </c>
      <c r="D136" s="175" t="s">
        <v>254</v>
      </c>
      <c r="E136" s="176"/>
      <c r="F136" s="200"/>
      <c r="G136" s="118" t="s">
        <v>168</v>
      </c>
      <c r="H136" s="190">
        <v>12</v>
      </c>
      <c r="I136" s="124">
        <v>485000</v>
      </c>
      <c r="J136" s="124">
        <v>5820000</v>
      </c>
      <c r="K136" s="205">
        <v>0.5</v>
      </c>
      <c r="L136" s="158">
        <v>2910000</v>
      </c>
      <c r="M136" s="124"/>
      <c r="N136" s="124"/>
      <c r="O136" s="124"/>
      <c r="P136" s="207"/>
    </row>
    <row r="137" spans="1:16" x14ac:dyDescent="0.25">
      <c r="A137" s="150"/>
      <c r="B137" s="129" t="s">
        <v>251</v>
      </c>
      <c r="C137" s="121" t="s">
        <v>161</v>
      </c>
      <c r="D137" s="175" t="s">
        <v>254</v>
      </c>
      <c r="E137" s="151"/>
      <c r="F137" s="199"/>
      <c r="G137" s="115" t="s">
        <v>169</v>
      </c>
      <c r="H137" s="239">
        <v>24</v>
      </c>
      <c r="I137" s="152">
        <v>550000</v>
      </c>
      <c r="J137" s="152">
        <v>13200000</v>
      </c>
      <c r="K137" s="153">
        <v>0.5</v>
      </c>
      <c r="L137" s="158">
        <v>6600000</v>
      </c>
      <c r="M137" s="152"/>
      <c r="N137" s="152"/>
      <c r="O137" s="152"/>
      <c r="P137" s="207"/>
    </row>
    <row r="138" spans="1:16" x14ac:dyDescent="0.25">
      <c r="A138" s="182"/>
      <c r="B138" s="129" t="s">
        <v>251</v>
      </c>
      <c r="C138" s="121" t="s">
        <v>161</v>
      </c>
      <c r="D138" s="175" t="s">
        <v>254</v>
      </c>
      <c r="E138" s="176"/>
      <c r="F138" s="200"/>
      <c r="G138" s="118" t="s">
        <v>170</v>
      </c>
      <c r="H138" s="190">
        <v>12</v>
      </c>
      <c r="I138" s="124">
        <v>455000</v>
      </c>
      <c r="J138" s="124">
        <v>5460000</v>
      </c>
      <c r="K138" s="211">
        <v>0.5</v>
      </c>
      <c r="L138" s="124">
        <v>2730000</v>
      </c>
      <c r="M138" s="124"/>
      <c r="N138" s="124"/>
      <c r="O138" s="124"/>
      <c r="P138" s="154"/>
    </row>
    <row r="139" spans="1:16" x14ac:dyDescent="0.25">
      <c r="A139" s="161"/>
      <c r="B139" s="133" t="s">
        <v>251</v>
      </c>
      <c r="C139" s="174" t="s">
        <v>161</v>
      </c>
      <c r="D139" s="163" t="s">
        <v>254</v>
      </c>
      <c r="E139" s="163"/>
      <c r="F139" s="208"/>
      <c r="G139" s="116" t="s">
        <v>171</v>
      </c>
      <c r="H139" s="192">
        <v>12</v>
      </c>
      <c r="I139" s="127">
        <v>455000</v>
      </c>
      <c r="J139" s="127">
        <v>5460000</v>
      </c>
      <c r="K139" s="218">
        <v>0.5</v>
      </c>
      <c r="L139" s="127">
        <v>2730000</v>
      </c>
      <c r="M139" s="127"/>
      <c r="N139" s="127"/>
      <c r="O139" s="127"/>
      <c r="P139" s="207"/>
    </row>
    <row r="140" spans="1:16" x14ac:dyDescent="0.25">
      <c r="A140" s="181"/>
      <c r="B140" s="180" t="s">
        <v>255</v>
      </c>
      <c r="C140" s="113" t="s">
        <v>256</v>
      </c>
      <c r="D140" s="162" t="s">
        <v>257</v>
      </c>
      <c r="E140" s="162" t="s">
        <v>258</v>
      </c>
      <c r="F140" s="198"/>
      <c r="G140" s="119" t="s">
        <v>170</v>
      </c>
      <c r="H140" s="238">
        <v>1</v>
      </c>
      <c r="I140" s="215">
        <v>455000</v>
      </c>
      <c r="J140" s="215">
        <v>455000</v>
      </c>
      <c r="K140" s="218">
        <v>0.41</v>
      </c>
      <c r="L140" s="215">
        <v>268450.00000000006</v>
      </c>
      <c r="M140" s="215">
        <v>268450.00000000006</v>
      </c>
      <c r="N140" s="215"/>
      <c r="O140" s="215"/>
      <c r="P140" s="165"/>
    </row>
    <row r="141" spans="1:16" x14ac:dyDescent="0.25">
      <c r="A141" s="145">
        <v>50</v>
      </c>
      <c r="B141" s="134" t="s">
        <v>259</v>
      </c>
      <c r="C141" s="146" t="s">
        <v>172</v>
      </c>
      <c r="D141" s="147" t="s">
        <v>260</v>
      </c>
      <c r="E141" s="147"/>
      <c r="F141" s="203"/>
      <c r="G141" s="114" t="s">
        <v>170</v>
      </c>
      <c r="H141" s="123">
        <v>1</v>
      </c>
      <c r="I141" s="128">
        <v>455000</v>
      </c>
      <c r="J141" s="128">
        <v>455000</v>
      </c>
      <c r="K141" s="148">
        <v>0.33</v>
      </c>
      <c r="L141" s="128">
        <v>304849.99999999994</v>
      </c>
      <c r="M141" s="128">
        <v>305000</v>
      </c>
      <c r="N141" s="128"/>
      <c r="O141" s="128"/>
      <c r="P141" s="217"/>
    </row>
    <row r="142" spans="1:16" x14ac:dyDescent="0.25">
      <c r="A142" s="204">
        <v>51</v>
      </c>
      <c r="B142" s="132" t="s">
        <v>259</v>
      </c>
      <c r="C142" s="168" t="s">
        <v>172</v>
      </c>
      <c r="D142" s="169" t="s">
        <v>260</v>
      </c>
      <c r="E142" s="175"/>
      <c r="F142" s="210"/>
      <c r="G142" s="122" t="s">
        <v>169</v>
      </c>
      <c r="H142" s="189">
        <v>2</v>
      </c>
      <c r="I142" s="125">
        <v>550000</v>
      </c>
      <c r="J142" s="125">
        <v>1100000</v>
      </c>
      <c r="K142" s="213">
        <v>0.33</v>
      </c>
      <c r="L142" s="125">
        <v>736999.99999999988</v>
      </c>
      <c r="M142" s="125">
        <v>800000</v>
      </c>
      <c r="N142" s="125"/>
      <c r="O142" s="125"/>
      <c r="P142" s="149"/>
    </row>
    <row r="143" spans="1:16" x14ac:dyDescent="0.25">
      <c r="A143" s="181"/>
      <c r="B143" s="180" t="s">
        <v>259</v>
      </c>
      <c r="C143" s="113" t="s">
        <v>172</v>
      </c>
      <c r="D143" s="162"/>
      <c r="E143" s="162"/>
      <c r="F143" s="198"/>
      <c r="G143" s="119" t="s">
        <v>169</v>
      </c>
      <c r="H143" s="238">
        <v>1</v>
      </c>
      <c r="I143" s="215">
        <v>550000</v>
      </c>
      <c r="J143" s="215">
        <v>550000</v>
      </c>
      <c r="K143" s="218">
        <v>1</v>
      </c>
      <c r="L143" s="215">
        <v>0</v>
      </c>
      <c r="M143" s="215"/>
      <c r="N143" s="215"/>
      <c r="O143" s="215"/>
      <c r="P143" s="267" t="s">
        <v>261</v>
      </c>
    </row>
    <row r="144" spans="1:16" x14ac:dyDescent="0.25">
      <c r="A144" s="201">
        <v>52</v>
      </c>
      <c r="B144" s="184" t="s">
        <v>259</v>
      </c>
      <c r="C144" s="168" t="s">
        <v>262</v>
      </c>
      <c r="D144" s="169" t="s">
        <v>159</v>
      </c>
      <c r="E144" s="169"/>
      <c r="F144" s="202"/>
      <c r="G144" s="120" t="s">
        <v>263</v>
      </c>
      <c r="H144" s="237">
        <v>1</v>
      </c>
      <c r="I144" s="126">
        <v>275000</v>
      </c>
      <c r="J144" s="126">
        <v>275000</v>
      </c>
      <c r="K144" s="213">
        <v>0.41</v>
      </c>
      <c r="L144" s="126">
        <v>162250.00000000003</v>
      </c>
      <c r="M144" s="126"/>
      <c r="N144" s="126"/>
      <c r="O144" s="126">
        <v>448400.00000000012</v>
      </c>
      <c r="P144" s="268"/>
    </row>
    <row r="145" spans="1:16" x14ac:dyDescent="0.25">
      <c r="A145" s="181"/>
      <c r="B145" s="180" t="s">
        <v>259</v>
      </c>
      <c r="C145" s="113" t="s">
        <v>262</v>
      </c>
      <c r="D145" s="162"/>
      <c r="E145" s="162"/>
      <c r="F145" s="198"/>
      <c r="G145" s="119" t="s">
        <v>168</v>
      </c>
      <c r="H145" s="238">
        <v>1</v>
      </c>
      <c r="I145" s="215">
        <v>485000</v>
      </c>
      <c r="J145" s="127">
        <v>485000</v>
      </c>
      <c r="K145" s="218">
        <v>0.41</v>
      </c>
      <c r="L145" s="215">
        <v>286150.00000000006</v>
      </c>
      <c r="M145" s="215"/>
      <c r="N145" s="215"/>
      <c r="O145" s="215"/>
      <c r="P145" s="214"/>
    </row>
    <row r="146" spans="1:16" ht="21.75" x14ac:dyDescent="0.25">
      <c r="A146" s="150">
        <v>53</v>
      </c>
      <c r="B146" s="135" t="s">
        <v>259</v>
      </c>
      <c r="C146" s="144" t="s">
        <v>172</v>
      </c>
      <c r="D146" s="151" t="s">
        <v>264</v>
      </c>
      <c r="E146" s="151"/>
      <c r="F146" s="199"/>
      <c r="G146" s="115" t="s">
        <v>167</v>
      </c>
      <c r="H146" s="239">
        <v>1</v>
      </c>
      <c r="I146" s="152">
        <v>455000</v>
      </c>
      <c r="J146" s="152">
        <v>455000</v>
      </c>
      <c r="K146" s="153">
        <v>1</v>
      </c>
      <c r="L146" s="152">
        <v>0</v>
      </c>
      <c r="M146" s="152"/>
      <c r="N146" s="152"/>
      <c r="O146" s="152"/>
      <c r="P146" s="217"/>
    </row>
    <row r="147" spans="1:16" ht="21.75" x14ac:dyDescent="0.25">
      <c r="A147" s="201">
        <v>54</v>
      </c>
      <c r="B147" s="184" t="s">
        <v>259</v>
      </c>
      <c r="C147" s="168" t="s">
        <v>172</v>
      </c>
      <c r="D147" s="169" t="s">
        <v>264</v>
      </c>
      <c r="E147" s="169"/>
      <c r="F147" s="202"/>
      <c r="G147" s="120" t="s">
        <v>166</v>
      </c>
      <c r="H147" s="237">
        <v>4</v>
      </c>
      <c r="I147" s="126">
        <v>465000</v>
      </c>
      <c r="J147" s="126">
        <v>1860000</v>
      </c>
      <c r="K147" s="213">
        <v>1</v>
      </c>
      <c r="L147" s="126">
        <v>0</v>
      </c>
      <c r="M147" s="126"/>
      <c r="N147" s="126"/>
      <c r="O147" s="126"/>
      <c r="P147" s="232" t="s">
        <v>265</v>
      </c>
    </row>
    <row r="148" spans="1:16" ht="32.25" x14ac:dyDescent="0.25">
      <c r="A148" s="181"/>
      <c r="B148" s="180" t="s">
        <v>259</v>
      </c>
      <c r="C148" s="113" t="s">
        <v>172</v>
      </c>
      <c r="D148" s="162" t="s">
        <v>264</v>
      </c>
      <c r="E148" s="162"/>
      <c r="F148" s="198"/>
      <c r="G148" s="119" t="s">
        <v>167</v>
      </c>
      <c r="H148" s="238">
        <v>8</v>
      </c>
      <c r="I148" s="215">
        <v>475000</v>
      </c>
      <c r="J148" s="125">
        <v>3800000</v>
      </c>
      <c r="K148" s="218">
        <v>1</v>
      </c>
      <c r="L148" s="215">
        <v>0</v>
      </c>
      <c r="M148" s="215"/>
      <c r="N148" s="215"/>
      <c r="O148" s="215"/>
      <c r="P148" s="233" t="s">
        <v>266</v>
      </c>
    </row>
    <row r="149" spans="1:16" ht="21.75" x14ac:dyDescent="0.25">
      <c r="A149" s="150">
        <v>55</v>
      </c>
      <c r="B149" s="135" t="s">
        <v>267</v>
      </c>
      <c r="C149" s="144" t="s">
        <v>161</v>
      </c>
      <c r="D149" s="151" t="s">
        <v>229</v>
      </c>
      <c r="E149" s="151"/>
      <c r="F149" s="199"/>
      <c r="G149" s="115" t="s">
        <v>164</v>
      </c>
      <c r="H149" s="239">
        <v>1</v>
      </c>
      <c r="I149" s="152">
        <v>455000</v>
      </c>
      <c r="J149" s="152">
        <v>455000</v>
      </c>
      <c r="K149" s="153">
        <v>1</v>
      </c>
      <c r="L149" s="152">
        <v>0</v>
      </c>
      <c r="M149" s="152"/>
      <c r="N149" s="152"/>
      <c r="O149" s="152"/>
      <c r="P149" s="225"/>
    </row>
    <row r="150" spans="1:16" ht="32.25" x14ac:dyDescent="0.25">
      <c r="A150" s="182"/>
      <c r="B150" s="129"/>
      <c r="C150" s="117"/>
      <c r="D150" s="176"/>
      <c r="E150" s="176"/>
      <c r="F150" s="200"/>
      <c r="G150" s="118" t="s">
        <v>166</v>
      </c>
      <c r="H150" s="190">
        <v>1</v>
      </c>
      <c r="I150" s="124">
        <v>465000</v>
      </c>
      <c r="J150" s="124">
        <v>465000</v>
      </c>
      <c r="K150" s="211">
        <v>1</v>
      </c>
      <c r="L150" s="124">
        <v>0</v>
      </c>
      <c r="M150" s="124"/>
      <c r="N150" s="124"/>
      <c r="O150" s="124"/>
      <c r="P150" s="232" t="s">
        <v>268</v>
      </c>
    </row>
    <row r="151" spans="1:16" x14ac:dyDescent="0.25">
      <c r="A151" s="182"/>
      <c r="B151" s="129"/>
      <c r="C151" s="117"/>
      <c r="D151" s="176"/>
      <c r="E151" s="176"/>
      <c r="F151" s="200"/>
      <c r="G151" s="118" t="s">
        <v>167</v>
      </c>
      <c r="H151" s="190">
        <v>1</v>
      </c>
      <c r="I151" s="124">
        <v>475000</v>
      </c>
      <c r="J151" s="124">
        <v>475000</v>
      </c>
      <c r="K151" s="211">
        <v>1</v>
      </c>
      <c r="L151" s="124">
        <v>0</v>
      </c>
      <c r="M151" s="124"/>
      <c r="N151" s="124"/>
      <c r="O151" s="124"/>
      <c r="P151" s="183"/>
    </row>
    <row r="152" spans="1:16" x14ac:dyDescent="0.25">
      <c r="A152" s="182"/>
      <c r="B152" s="129"/>
      <c r="C152" s="117"/>
      <c r="D152" s="176"/>
      <c r="E152" s="176"/>
      <c r="F152" s="200"/>
      <c r="G152" s="118" t="s">
        <v>168</v>
      </c>
      <c r="H152" s="190">
        <v>1</v>
      </c>
      <c r="I152" s="124">
        <v>485000</v>
      </c>
      <c r="J152" s="124">
        <v>485000</v>
      </c>
      <c r="K152" s="211">
        <v>1</v>
      </c>
      <c r="L152" s="124">
        <v>0</v>
      </c>
      <c r="M152" s="124"/>
      <c r="N152" s="124"/>
      <c r="O152" s="124"/>
      <c r="P152" s="183"/>
    </row>
    <row r="153" spans="1:16" x14ac:dyDescent="0.25">
      <c r="A153" s="182"/>
      <c r="B153" s="129"/>
      <c r="C153" s="117"/>
      <c r="D153" s="176"/>
      <c r="E153" s="176"/>
      <c r="F153" s="200"/>
      <c r="G153" s="118" t="s">
        <v>160</v>
      </c>
      <c r="H153" s="190">
        <v>1</v>
      </c>
      <c r="I153" s="124">
        <v>485000</v>
      </c>
      <c r="J153" s="124">
        <v>485000</v>
      </c>
      <c r="K153" s="211">
        <v>1</v>
      </c>
      <c r="L153" s="124">
        <v>0</v>
      </c>
      <c r="M153" s="124"/>
      <c r="N153" s="124"/>
      <c r="O153" s="124"/>
      <c r="P153" s="183"/>
    </row>
    <row r="154" spans="1:16" x14ac:dyDescent="0.25">
      <c r="A154" s="182"/>
      <c r="B154" s="129"/>
      <c r="C154" s="117"/>
      <c r="D154" s="176"/>
      <c r="E154" s="176"/>
      <c r="F154" s="200"/>
      <c r="G154" s="118" t="s">
        <v>169</v>
      </c>
      <c r="H154" s="190">
        <v>1</v>
      </c>
      <c r="I154" s="124">
        <v>550000</v>
      </c>
      <c r="J154" s="124">
        <v>550000</v>
      </c>
      <c r="K154" s="211">
        <v>1</v>
      </c>
      <c r="L154" s="124">
        <v>0</v>
      </c>
      <c r="M154" s="124"/>
      <c r="N154" s="124"/>
      <c r="O154" s="124"/>
      <c r="P154" s="183"/>
    </row>
    <row r="155" spans="1:16" x14ac:dyDescent="0.25">
      <c r="A155" s="182"/>
      <c r="B155" s="129"/>
      <c r="C155" s="117"/>
      <c r="D155" s="176"/>
      <c r="E155" s="176"/>
      <c r="F155" s="200"/>
      <c r="G155" s="118" t="s">
        <v>170</v>
      </c>
      <c r="H155" s="190">
        <v>1</v>
      </c>
      <c r="I155" s="124">
        <v>455000</v>
      </c>
      <c r="J155" s="124">
        <v>455000</v>
      </c>
      <c r="K155" s="211">
        <v>1</v>
      </c>
      <c r="L155" s="124">
        <v>0</v>
      </c>
      <c r="M155" s="124"/>
      <c r="N155" s="124"/>
      <c r="O155" s="124"/>
      <c r="P155" s="183"/>
    </row>
    <row r="156" spans="1:16" x14ac:dyDescent="0.25">
      <c r="A156" s="181"/>
      <c r="B156" s="180"/>
      <c r="C156" s="113"/>
      <c r="D156" s="162"/>
      <c r="E156" s="162"/>
      <c r="F156" s="198"/>
      <c r="G156" s="119" t="s">
        <v>171</v>
      </c>
      <c r="H156" s="238">
        <v>1</v>
      </c>
      <c r="I156" s="215">
        <v>455000</v>
      </c>
      <c r="J156" s="125">
        <v>455000</v>
      </c>
      <c r="K156" s="153">
        <v>1</v>
      </c>
      <c r="L156" s="152">
        <v>0</v>
      </c>
      <c r="M156" s="215"/>
      <c r="N156" s="215"/>
      <c r="O156" s="215"/>
      <c r="P156" s="183"/>
    </row>
    <row r="157" spans="1:16" x14ac:dyDescent="0.25">
      <c r="A157" s="265" t="s">
        <v>113</v>
      </c>
      <c r="B157" s="266"/>
      <c r="C157" s="266"/>
      <c r="D157" s="266"/>
      <c r="E157" s="266"/>
      <c r="F157" s="266"/>
      <c r="G157" s="266"/>
      <c r="H157" s="195">
        <v>1319</v>
      </c>
      <c r="I157" s="221"/>
      <c r="J157" s="195">
        <v>606645000</v>
      </c>
      <c r="K157" s="221"/>
      <c r="L157" s="195">
        <v>355185950</v>
      </c>
      <c r="M157" s="195">
        <v>3960600</v>
      </c>
      <c r="N157" s="195">
        <v>1357500</v>
      </c>
      <c r="O157" s="195">
        <v>349931000</v>
      </c>
      <c r="P157" s="225"/>
    </row>
    <row r="158" spans="1:16" x14ac:dyDescent="0.25">
      <c r="A158" s="263" t="s">
        <v>269</v>
      </c>
      <c r="B158" s="264"/>
      <c r="C158" s="264"/>
      <c r="D158" s="264"/>
      <c r="E158" s="264"/>
      <c r="F158" s="264"/>
      <c r="G158" s="264"/>
      <c r="H158" s="227">
        <v>1319</v>
      </c>
      <c r="I158" s="228"/>
      <c r="J158" s="227"/>
      <c r="K158" s="228"/>
      <c r="L158" s="227">
        <v>355185950</v>
      </c>
      <c r="M158" s="227"/>
      <c r="N158" s="227"/>
      <c r="O158" s="227"/>
      <c r="P158" s="196"/>
    </row>
    <row r="159" spans="1:16" x14ac:dyDescent="0.25">
      <c r="A159" s="263" t="s">
        <v>270</v>
      </c>
      <c r="B159" s="264"/>
      <c r="C159" s="264"/>
      <c r="D159" s="264"/>
      <c r="E159" s="264"/>
      <c r="F159" s="264"/>
      <c r="G159" s="264"/>
      <c r="H159" s="227"/>
      <c r="I159" s="228"/>
      <c r="J159" s="228"/>
      <c r="K159" s="228"/>
      <c r="L159" s="227">
        <v>3960600</v>
      </c>
      <c r="M159" s="227"/>
      <c r="N159" s="227"/>
      <c r="O159" s="227"/>
      <c r="P159" s="229"/>
    </row>
    <row r="160" spans="1:16" x14ac:dyDescent="0.25">
      <c r="A160" s="263" t="s">
        <v>271</v>
      </c>
      <c r="B160" s="264"/>
      <c r="C160" s="264"/>
      <c r="D160" s="264"/>
      <c r="E160" s="264"/>
      <c r="F160" s="264"/>
      <c r="G160" s="264"/>
      <c r="H160" s="227"/>
      <c r="I160" s="228"/>
      <c r="J160" s="228"/>
      <c r="K160" s="228"/>
      <c r="L160" s="227">
        <v>1357500</v>
      </c>
      <c r="M160" s="227"/>
      <c r="N160" s="227"/>
      <c r="O160" s="227"/>
      <c r="P160" s="229"/>
    </row>
    <row r="161" spans="1:16" x14ac:dyDescent="0.25">
      <c r="A161" s="263" t="s">
        <v>272</v>
      </c>
      <c r="B161" s="264"/>
      <c r="C161" s="264"/>
      <c r="D161" s="264"/>
      <c r="E161" s="264"/>
      <c r="F161" s="264"/>
      <c r="G161" s="264"/>
      <c r="H161" s="227"/>
      <c r="I161" s="228"/>
      <c r="J161" s="228"/>
      <c r="K161" s="228"/>
      <c r="L161" s="227">
        <v>349931000</v>
      </c>
      <c r="M161" s="227"/>
      <c r="N161" s="227"/>
      <c r="O161" s="227"/>
      <c r="P161" s="229"/>
    </row>
    <row r="162" spans="1:16" x14ac:dyDescent="0.25">
      <c r="A162" s="258" t="s">
        <v>273</v>
      </c>
      <c r="B162" s="259"/>
      <c r="C162" s="259"/>
      <c r="D162" s="259"/>
      <c r="E162" s="259"/>
      <c r="F162" s="259"/>
      <c r="G162" s="260"/>
      <c r="H162" s="227"/>
      <c r="I162" s="228"/>
      <c r="J162" s="228"/>
      <c r="K162" s="228"/>
      <c r="L162" s="227">
        <v>-63150</v>
      </c>
      <c r="M162" s="227"/>
      <c r="N162" s="227"/>
      <c r="O162" s="227"/>
      <c r="P162" s="229"/>
    </row>
    <row r="163" spans="1:16" ht="21" x14ac:dyDescent="0.25">
      <c r="A163" s="261" t="s">
        <v>274</v>
      </c>
      <c r="B163" s="262"/>
      <c r="C163" s="262"/>
      <c r="D163" s="262"/>
      <c r="E163" s="262"/>
      <c r="F163" s="262"/>
      <c r="G163" s="262"/>
      <c r="H163" s="194"/>
      <c r="I163" s="194"/>
      <c r="J163" s="194"/>
      <c r="K163" s="194"/>
      <c r="L163" s="230">
        <v>73437950</v>
      </c>
      <c r="M163" s="194"/>
      <c r="N163" s="194"/>
      <c r="O163" s="194"/>
      <c r="P163" s="313" t="s">
        <v>275</v>
      </c>
    </row>
    <row r="164" spans="1:16" x14ac:dyDescent="0.25">
      <c r="A164" s="261" t="s">
        <v>276</v>
      </c>
      <c r="B164" s="262"/>
      <c r="C164" s="262"/>
      <c r="D164" s="262"/>
      <c r="E164" s="262"/>
      <c r="F164" s="262"/>
      <c r="G164" s="262"/>
      <c r="H164" s="194"/>
      <c r="I164" s="194"/>
      <c r="J164" s="194"/>
      <c r="K164" s="194"/>
      <c r="L164" s="230">
        <v>178101150</v>
      </c>
      <c r="M164" s="194"/>
      <c r="N164" s="194"/>
      <c r="O164" s="194"/>
      <c r="P164" s="231"/>
    </row>
    <row r="165" spans="1:16" x14ac:dyDescent="0.25">
      <c r="A165" s="261" t="s">
        <v>277</v>
      </c>
      <c r="B165" s="262"/>
      <c r="C165" s="262"/>
      <c r="D165" s="262"/>
      <c r="E165" s="262"/>
      <c r="F165" s="262"/>
      <c r="G165" s="262"/>
      <c r="H165" s="194"/>
      <c r="I165" s="194"/>
      <c r="J165" s="194"/>
      <c r="K165" s="194"/>
      <c r="L165" s="230">
        <v>140345500</v>
      </c>
      <c r="M165" s="194"/>
      <c r="N165" s="194"/>
      <c r="O165" s="194"/>
      <c r="P165" s="231"/>
    </row>
    <row r="166" spans="1:16" x14ac:dyDescent="0.25">
      <c r="A166" s="261" t="s">
        <v>278</v>
      </c>
      <c r="B166" s="262"/>
      <c r="C166" s="262"/>
      <c r="D166" s="262"/>
      <c r="E166" s="262"/>
      <c r="F166" s="262"/>
      <c r="G166" s="262"/>
      <c r="H166" s="194"/>
      <c r="I166" s="194"/>
      <c r="J166" s="194"/>
      <c r="K166" s="194"/>
      <c r="L166" s="230">
        <v>823050</v>
      </c>
      <c r="M166" s="194"/>
      <c r="N166" s="194"/>
      <c r="O166" s="194"/>
      <c r="P166" s="231"/>
    </row>
    <row r="167" spans="1:16" x14ac:dyDescent="0.25">
      <c r="A167" s="261" t="s">
        <v>279</v>
      </c>
      <c r="B167" s="262"/>
      <c r="C167" s="262"/>
      <c r="D167" s="262"/>
      <c r="E167" s="262"/>
      <c r="F167" s="262"/>
      <c r="G167" s="262"/>
      <c r="H167" s="194"/>
      <c r="I167" s="194"/>
      <c r="J167" s="194"/>
      <c r="K167" s="194"/>
      <c r="L167" s="230">
        <v>2947050</v>
      </c>
      <c r="M167" s="194"/>
      <c r="N167" s="194"/>
      <c r="O167" s="194"/>
      <c r="P167" s="231"/>
    </row>
    <row r="168" spans="1:16" x14ac:dyDescent="0.25">
      <c r="A168" s="261" t="s">
        <v>280</v>
      </c>
      <c r="B168" s="262"/>
      <c r="C168" s="262"/>
      <c r="D168" s="262"/>
      <c r="E168" s="262"/>
      <c r="F168" s="262"/>
      <c r="G168" s="262"/>
      <c r="H168" s="194"/>
      <c r="I168" s="194"/>
      <c r="J168" s="194"/>
      <c r="K168" s="194"/>
      <c r="L168" s="230">
        <v>1663800</v>
      </c>
      <c r="M168" s="194"/>
      <c r="N168" s="194"/>
      <c r="O168" s="194"/>
      <c r="P168" s="231"/>
    </row>
    <row r="169" spans="1:16" x14ac:dyDescent="0.25">
      <c r="A169" s="261" t="s">
        <v>281</v>
      </c>
      <c r="B169" s="262"/>
      <c r="C169" s="262"/>
      <c r="D169" s="262"/>
      <c r="E169" s="262"/>
      <c r="F169" s="262"/>
      <c r="G169" s="262"/>
      <c r="H169" s="194"/>
      <c r="I169" s="194"/>
      <c r="J169" s="194"/>
      <c r="K169" s="194"/>
      <c r="L169" s="230">
        <v>448400</v>
      </c>
      <c r="M169" s="194"/>
      <c r="N169" s="194"/>
      <c r="O169" s="194"/>
      <c r="P169" s="231"/>
    </row>
    <row r="170" spans="1:16" x14ac:dyDescent="0.25">
      <c r="A170" s="108"/>
      <c r="B170" s="108"/>
      <c r="C170" s="108"/>
      <c r="D170" s="108"/>
      <c r="E170" s="108"/>
      <c r="F170" s="108"/>
      <c r="G170" s="108"/>
      <c r="H170" s="108"/>
      <c r="I170" s="108"/>
      <c r="J170" s="108"/>
      <c r="K170" s="108"/>
      <c r="L170" s="187"/>
      <c r="M170" s="108"/>
      <c r="N170" s="108"/>
      <c r="O170" s="108"/>
      <c r="P170" s="108"/>
    </row>
    <row r="171" spans="1:16" x14ac:dyDescent="0.25">
      <c r="A171" s="108"/>
      <c r="B171" s="108"/>
      <c r="C171" s="257" t="s">
        <v>282</v>
      </c>
      <c r="D171" s="257"/>
      <c r="E171" s="257"/>
      <c r="F171" s="178"/>
      <c r="G171" s="112"/>
      <c r="H171" s="108"/>
      <c r="I171" s="112"/>
      <c r="J171" s="112"/>
      <c r="K171" s="178"/>
      <c r="L171" s="112"/>
      <c r="M171" s="112"/>
      <c r="N171" s="112"/>
      <c r="O171" s="112" t="s">
        <v>283</v>
      </c>
      <c r="P171" s="179"/>
    </row>
    <row r="172" spans="1:16" x14ac:dyDescent="0.25">
      <c r="A172" s="108"/>
      <c r="B172" s="108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</row>
    <row r="173" spans="1:16" x14ac:dyDescent="0.25">
      <c r="A173" s="108"/>
      <c r="B173" s="108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</row>
    <row r="174" spans="1:16" x14ac:dyDescent="0.25">
      <c r="A174" s="108"/>
      <c r="B174" s="108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</row>
    <row r="175" spans="1:16" x14ac:dyDescent="0.25">
      <c r="A175" s="108"/>
      <c r="B175" s="108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</row>
    <row r="176" spans="1:16" x14ac:dyDescent="0.25">
      <c r="B176" s="108"/>
      <c r="C176" s="108"/>
      <c r="D176" s="131"/>
      <c r="E176" s="131"/>
      <c r="F176" s="131"/>
      <c r="G176" s="108"/>
      <c r="H176" s="108"/>
      <c r="I176" s="108"/>
      <c r="J176" s="108"/>
      <c r="K176" s="108"/>
    </row>
    <row r="177" spans="2:11" x14ac:dyDescent="0.25">
      <c r="B177" s="108"/>
      <c r="C177" s="108"/>
      <c r="D177" s="131"/>
      <c r="E177" s="131"/>
      <c r="F177" s="131"/>
      <c r="G177" s="108"/>
      <c r="H177" s="108"/>
      <c r="I177" s="108"/>
      <c r="J177" s="108"/>
      <c r="K177" s="108"/>
    </row>
    <row r="178" spans="2:11" x14ac:dyDescent="0.25">
      <c r="B178" s="131"/>
      <c r="C178" s="108"/>
      <c r="D178" s="131"/>
      <c r="E178" s="131"/>
      <c r="F178" s="131"/>
      <c r="G178" s="108"/>
      <c r="H178" s="108"/>
      <c r="I178" s="108"/>
      <c r="J178" s="108"/>
      <c r="K178" s="131"/>
    </row>
    <row r="179" spans="2:11" x14ac:dyDescent="0.25">
      <c r="B179" s="131"/>
      <c r="C179" s="108"/>
      <c r="D179" s="131"/>
      <c r="E179" s="131"/>
      <c r="F179" s="131"/>
      <c r="G179" s="108"/>
      <c r="H179" s="108"/>
      <c r="I179" s="108"/>
      <c r="J179" s="108"/>
      <c r="K179" s="131"/>
    </row>
    <row r="180" spans="2:11" x14ac:dyDescent="0.25">
      <c r="B180" s="131"/>
      <c r="C180" s="108"/>
      <c r="D180" s="131"/>
      <c r="E180" s="131"/>
      <c r="F180" s="131"/>
      <c r="G180" s="108"/>
      <c r="H180" s="108"/>
      <c r="I180" s="108"/>
      <c r="J180" s="108"/>
      <c r="K180" s="131"/>
    </row>
    <row r="181" spans="2:11" x14ac:dyDescent="0.25">
      <c r="B181" s="131"/>
      <c r="C181" s="108"/>
      <c r="D181" s="131"/>
      <c r="E181" s="131"/>
      <c r="F181" s="131"/>
      <c r="G181" s="108"/>
      <c r="H181" s="108"/>
      <c r="I181" s="108"/>
      <c r="J181" s="108"/>
      <c r="K181" s="131"/>
    </row>
    <row r="182" spans="2:11" x14ac:dyDescent="0.25">
      <c r="B182" s="131"/>
      <c r="C182" s="108"/>
      <c r="D182" s="131"/>
      <c r="E182" s="131"/>
      <c r="F182" s="131"/>
      <c r="G182" s="108"/>
      <c r="H182" s="108"/>
      <c r="I182" s="108"/>
      <c r="J182" s="108"/>
      <c r="K182" s="131"/>
    </row>
    <row r="183" spans="2:11" x14ac:dyDescent="0.25">
      <c r="B183" s="131"/>
      <c r="C183" s="108"/>
      <c r="D183" s="131"/>
      <c r="E183" s="131"/>
      <c r="F183" s="131"/>
      <c r="G183" s="108"/>
      <c r="H183" s="108"/>
      <c r="I183" s="108"/>
      <c r="J183" s="108"/>
      <c r="K183" s="131"/>
    </row>
    <row r="184" spans="2:11" x14ac:dyDescent="0.25">
      <c r="B184" s="131"/>
      <c r="C184" s="108"/>
      <c r="D184" s="131"/>
      <c r="E184" s="131"/>
      <c r="F184" s="131"/>
      <c r="G184" s="108"/>
      <c r="H184" s="108"/>
      <c r="I184" s="108"/>
      <c r="J184" s="108"/>
      <c r="K184" s="131"/>
    </row>
    <row r="185" spans="2:11" x14ac:dyDescent="0.25">
      <c r="B185" s="131"/>
      <c r="C185" s="108"/>
      <c r="D185" s="131"/>
      <c r="E185" s="131"/>
      <c r="F185" s="131"/>
      <c r="G185" s="108"/>
      <c r="H185" s="108"/>
      <c r="I185" s="108"/>
      <c r="J185" s="108"/>
      <c r="K185" s="131"/>
    </row>
    <row r="186" spans="2:11" x14ac:dyDescent="0.25">
      <c r="B186" s="131"/>
      <c r="C186" s="108"/>
      <c r="D186" s="131"/>
      <c r="E186" s="131"/>
      <c r="F186" s="131"/>
      <c r="G186" s="108"/>
      <c r="H186" s="108"/>
      <c r="I186" s="108"/>
      <c r="J186" s="108"/>
      <c r="K186" s="131"/>
    </row>
    <row r="187" spans="2:11" x14ac:dyDescent="0.25">
      <c r="B187" s="131"/>
      <c r="C187" s="108"/>
      <c r="D187" s="131"/>
      <c r="E187" s="131"/>
      <c r="F187" s="131"/>
      <c r="G187" s="108"/>
      <c r="H187" s="108"/>
      <c r="I187" s="108"/>
      <c r="J187" s="108"/>
      <c r="K187" s="131"/>
    </row>
    <row r="188" spans="2:11" x14ac:dyDescent="0.25">
      <c r="B188" s="131"/>
      <c r="C188" s="108"/>
      <c r="D188" s="131"/>
      <c r="E188" s="131"/>
      <c r="F188" s="131"/>
      <c r="G188" s="108"/>
      <c r="H188" s="108"/>
      <c r="I188" s="108"/>
      <c r="J188" s="108"/>
      <c r="K188" s="131"/>
    </row>
    <row r="189" spans="2:11" x14ac:dyDescent="0.25">
      <c r="B189" s="131"/>
      <c r="C189" s="108"/>
      <c r="D189" s="131"/>
      <c r="E189" s="131"/>
      <c r="F189" s="131"/>
      <c r="G189" s="108"/>
      <c r="H189" s="108"/>
      <c r="I189" s="108"/>
      <c r="J189" s="108"/>
      <c r="K189" s="131"/>
    </row>
    <row r="190" spans="2:11" x14ac:dyDescent="0.25">
      <c r="B190" s="131"/>
      <c r="C190" s="108"/>
      <c r="D190" s="131"/>
      <c r="E190" s="131"/>
      <c r="F190" s="131"/>
      <c r="G190" s="108"/>
      <c r="H190" s="108"/>
      <c r="I190" s="108"/>
      <c r="J190" s="108"/>
      <c r="K190" s="131"/>
    </row>
    <row r="191" spans="2:11" x14ac:dyDescent="0.25">
      <c r="B191" s="131"/>
      <c r="C191" s="108"/>
      <c r="D191" s="131"/>
      <c r="E191" s="131"/>
      <c r="F191" s="131"/>
      <c r="G191" s="108"/>
      <c r="H191" s="108"/>
      <c r="I191" s="108"/>
      <c r="J191" s="108"/>
      <c r="K191" s="131"/>
    </row>
    <row r="192" spans="2:11" x14ac:dyDescent="0.25">
      <c r="B192" s="131"/>
      <c r="C192" s="108"/>
      <c r="D192" s="131"/>
      <c r="E192" s="131"/>
      <c r="F192" s="131"/>
      <c r="G192" s="108"/>
      <c r="H192" s="108"/>
      <c r="I192" s="108"/>
      <c r="J192" s="108"/>
      <c r="K192" s="131"/>
    </row>
    <row r="193" spans="2:11" x14ac:dyDescent="0.25">
      <c r="B193" s="131"/>
      <c r="C193" s="108"/>
      <c r="D193" s="131"/>
      <c r="E193" s="131"/>
      <c r="F193" s="131"/>
      <c r="G193" s="108"/>
      <c r="H193" s="108"/>
      <c r="I193" s="108"/>
      <c r="J193" s="108"/>
      <c r="K193" s="131"/>
    </row>
    <row r="194" spans="2:11" x14ac:dyDescent="0.25">
      <c r="B194" s="131"/>
      <c r="C194" s="108"/>
      <c r="D194" s="131"/>
      <c r="E194" s="131"/>
      <c r="F194" s="131"/>
      <c r="G194" s="108"/>
      <c r="H194" s="108"/>
      <c r="I194" s="108"/>
      <c r="J194" s="108"/>
      <c r="K194" s="131"/>
    </row>
    <row r="195" spans="2:11" x14ac:dyDescent="0.25">
      <c r="B195" s="131"/>
      <c r="C195" s="108"/>
      <c r="D195" s="131"/>
      <c r="E195" s="131"/>
      <c r="F195" s="131"/>
      <c r="G195" s="108"/>
      <c r="H195" s="108"/>
      <c r="I195" s="108"/>
      <c r="J195" s="108"/>
      <c r="K195" s="131"/>
    </row>
    <row r="196" spans="2:11" x14ac:dyDescent="0.25">
      <c r="B196" s="131"/>
      <c r="C196" s="108"/>
      <c r="D196" s="131"/>
      <c r="E196" s="131"/>
      <c r="F196" s="131"/>
      <c r="G196" s="108"/>
      <c r="H196" s="108"/>
      <c r="I196" s="108"/>
      <c r="J196" s="108"/>
      <c r="K196" s="131"/>
    </row>
    <row r="197" spans="2:11" x14ac:dyDescent="0.25">
      <c r="B197" s="131"/>
      <c r="C197" s="108"/>
      <c r="D197" s="131"/>
      <c r="E197" s="131"/>
      <c r="F197" s="131"/>
      <c r="G197" s="108"/>
      <c r="H197" s="108"/>
      <c r="I197" s="108"/>
      <c r="J197" s="108"/>
      <c r="K197" s="131"/>
    </row>
    <row r="198" spans="2:11" x14ac:dyDescent="0.25">
      <c r="B198" s="131"/>
      <c r="C198" s="108"/>
      <c r="D198" s="131"/>
      <c r="E198" s="131"/>
      <c r="F198" s="131"/>
      <c r="G198" s="108"/>
      <c r="H198" s="108"/>
      <c r="I198" s="108"/>
      <c r="J198" s="108"/>
      <c r="K198" s="131"/>
    </row>
    <row r="199" spans="2:11" x14ac:dyDescent="0.25">
      <c r="B199" s="131"/>
      <c r="C199" s="108"/>
      <c r="D199" s="131"/>
      <c r="E199" s="131"/>
      <c r="F199" s="131"/>
      <c r="G199" s="108"/>
      <c r="H199" s="108"/>
      <c r="I199" s="108"/>
      <c r="J199" s="108"/>
      <c r="K199" s="131"/>
    </row>
    <row r="200" spans="2:11" x14ac:dyDescent="0.25">
      <c r="B200" s="131"/>
      <c r="C200" s="108"/>
      <c r="D200" s="131"/>
      <c r="E200" s="131"/>
      <c r="F200" s="131"/>
      <c r="G200" s="108"/>
      <c r="H200" s="108"/>
      <c r="I200" s="108"/>
      <c r="J200" s="108"/>
      <c r="K200" s="131"/>
    </row>
    <row r="201" spans="2:11" x14ac:dyDescent="0.25">
      <c r="B201" s="131"/>
      <c r="C201" s="108"/>
      <c r="D201" s="131"/>
      <c r="E201" s="131"/>
      <c r="F201" s="131"/>
      <c r="G201" s="108"/>
      <c r="H201" s="108"/>
      <c r="I201" s="108"/>
      <c r="J201" s="108"/>
      <c r="K201" s="131"/>
    </row>
    <row r="202" spans="2:11" x14ac:dyDescent="0.25">
      <c r="B202" s="131"/>
      <c r="C202" s="108"/>
      <c r="D202" s="131"/>
      <c r="E202" s="131"/>
      <c r="F202" s="131"/>
      <c r="G202" s="108"/>
      <c r="H202" s="108"/>
      <c r="I202" s="108"/>
      <c r="J202" s="108"/>
      <c r="K202" s="131"/>
    </row>
    <row r="203" spans="2:11" x14ac:dyDescent="0.25">
      <c r="B203" s="131"/>
      <c r="C203" s="108"/>
      <c r="D203" s="131"/>
      <c r="E203" s="131"/>
      <c r="F203" s="131"/>
      <c r="G203" s="108"/>
      <c r="H203" s="108"/>
      <c r="I203" s="108"/>
      <c r="J203" s="108"/>
      <c r="K203" s="131"/>
    </row>
    <row r="204" spans="2:11" x14ac:dyDescent="0.25">
      <c r="B204" s="131"/>
      <c r="C204" s="108"/>
      <c r="D204" s="131"/>
      <c r="E204" s="131"/>
      <c r="F204" s="131"/>
      <c r="G204" s="108"/>
      <c r="H204" s="108"/>
      <c r="I204" s="108"/>
      <c r="J204" s="108"/>
      <c r="K204" s="131"/>
    </row>
    <row r="205" spans="2:11" x14ac:dyDescent="0.25">
      <c r="B205" s="131"/>
      <c r="C205" s="108"/>
      <c r="D205" s="131"/>
      <c r="E205" s="131"/>
      <c r="F205" s="131"/>
      <c r="G205" s="108"/>
      <c r="H205" s="108"/>
      <c r="I205" s="108"/>
      <c r="J205" s="108"/>
      <c r="K205" s="131"/>
    </row>
    <row r="206" spans="2:11" x14ac:dyDescent="0.25">
      <c r="B206" s="131"/>
      <c r="C206" s="108"/>
      <c r="D206" s="131"/>
      <c r="E206" s="131"/>
      <c r="F206" s="131"/>
      <c r="G206" s="108"/>
      <c r="H206" s="108"/>
      <c r="I206" s="108"/>
      <c r="J206" s="108"/>
      <c r="K206" s="131"/>
    </row>
    <row r="207" spans="2:11" x14ac:dyDescent="0.25">
      <c r="B207" s="131"/>
      <c r="C207" s="108"/>
      <c r="D207" s="131"/>
      <c r="E207" s="131"/>
      <c r="F207" s="131"/>
      <c r="G207" s="108"/>
      <c r="H207" s="108"/>
      <c r="I207" s="108"/>
      <c r="J207" s="108"/>
      <c r="K207" s="131"/>
    </row>
    <row r="208" spans="2:11" x14ac:dyDescent="0.25">
      <c r="B208" s="131"/>
      <c r="C208" s="108"/>
      <c r="D208" s="131"/>
      <c r="E208" s="131"/>
      <c r="F208" s="131"/>
      <c r="G208" s="108"/>
      <c r="H208" s="108"/>
      <c r="I208" s="108"/>
      <c r="J208" s="108"/>
      <c r="K208" s="131"/>
    </row>
    <row r="209" spans="2:11" x14ac:dyDescent="0.25">
      <c r="B209" s="131"/>
      <c r="C209" s="108"/>
      <c r="D209" s="131"/>
      <c r="E209" s="131"/>
      <c r="F209" s="131"/>
      <c r="G209" s="108"/>
      <c r="H209" s="108"/>
      <c r="I209" s="108"/>
      <c r="J209" s="108"/>
      <c r="K209" s="131"/>
    </row>
    <row r="210" spans="2:11" x14ac:dyDescent="0.25">
      <c r="B210" s="131"/>
      <c r="C210" s="108"/>
      <c r="D210" s="131"/>
      <c r="E210" s="131"/>
      <c r="F210" s="131"/>
      <c r="G210" s="108"/>
      <c r="H210" s="108"/>
      <c r="I210" s="108"/>
      <c r="J210" s="108"/>
      <c r="K210" s="131"/>
    </row>
    <row r="211" spans="2:11" x14ac:dyDescent="0.25">
      <c r="B211" s="131"/>
      <c r="C211" s="108"/>
      <c r="D211" s="131"/>
      <c r="E211" s="131"/>
      <c r="F211" s="131"/>
      <c r="G211" s="108"/>
      <c r="H211" s="108"/>
      <c r="I211" s="108"/>
      <c r="J211" s="108"/>
      <c r="K211" s="131"/>
    </row>
    <row r="212" spans="2:11" x14ac:dyDescent="0.25">
      <c r="B212" s="131"/>
      <c r="C212" s="108"/>
      <c r="D212" s="131"/>
      <c r="E212" s="131"/>
      <c r="F212" s="131"/>
      <c r="G212" s="108"/>
      <c r="H212" s="108"/>
      <c r="I212" s="108"/>
      <c r="J212" s="108"/>
      <c r="K212" s="131"/>
    </row>
  </sheetData>
  <mergeCells count="32">
    <mergeCell ref="P143:P144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P75:P81"/>
    <mergeCell ref="P109:P110"/>
    <mergeCell ref="P122:P130"/>
    <mergeCell ref="P94:P99"/>
    <mergeCell ref="P8:P15"/>
    <mergeCell ref="J1:O1"/>
    <mergeCell ref="J2:O2"/>
    <mergeCell ref="C171:E171"/>
    <mergeCell ref="A162:G162"/>
    <mergeCell ref="A165:G165"/>
    <mergeCell ref="A169:G169"/>
    <mergeCell ref="A161:G161"/>
    <mergeCell ref="A163:G163"/>
    <mergeCell ref="A164:G164"/>
    <mergeCell ref="A166:G166"/>
    <mergeCell ref="A167:G167"/>
    <mergeCell ref="A168:G168"/>
    <mergeCell ref="A157:G157"/>
    <mergeCell ref="A158:G158"/>
    <mergeCell ref="A159:G159"/>
    <mergeCell ref="A160:G160"/>
  </mergeCells>
  <pageMargins left="0.25" right="0.28000000000000003" top="0.49" bottom="0.4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D11" sqref="D11"/>
    </sheetView>
  </sheetViews>
  <sheetFormatPr defaultColWidth="9.140625" defaultRowHeight="15" x14ac:dyDescent="0.25"/>
  <cols>
    <col min="1" max="1" width="9.5703125" style="63" customWidth="1"/>
    <col min="2" max="2" width="37.42578125" style="63" customWidth="1"/>
    <col min="3" max="3" width="16.28515625" style="63" customWidth="1"/>
    <col min="4" max="4" width="19.85546875" style="97" customWidth="1"/>
    <col min="5" max="5" width="16" style="63" customWidth="1"/>
    <col min="6" max="6" width="14" style="63" customWidth="1"/>
    <col min="7" max="8" width="13.28515625" style="63" bestFit="1" customWidth="1"/>
    <col min="9" max="16384" width="9.140625" style="63"/>
  </cols>
  <sheetData>
    <row r="1" spans="1:17" ht="16.5" x14ac:dyDescent="0.25">
      <c r="A1" s="58" t="s">
        <v>77</v>
      </c>
      <c r="B1" s="59"/>
      <c r="C1" s="60"/>
      <c r="D1" s="61" t="s">
        <v>114</v>
      </c>
      <c r="E1" s="62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15.75" x14ac:dyDescent="0.25">
      <c r="A2" s="64" t="s">
        <v>78</v>
      </c>
      <c r="B2" s="65"/>
      <c r="C2" s="66"/>
      <c r="D2" s="67" t="s">
        <v>115</v>
      </c>
      <c r="E2" s="68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</row>
    <row r="3" spans="1:17" ht="15.75" x14ac:dyDescent="0.25">
      <c r="A3" s="64"/>
      <c r="B3" s="65"/>
      <c r="C3" s="66"/>
      <c r="D3" s="69"/>
      <c r="E3" s="68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17" ht="20.25" x14ac:dyDescent="0.3">
      <c r="A4" s="305" t="s">
        <v>116</v>
      </c>
      <c r="B4" s="305"/>
      <c r="C4" s="305"/>
      <c r="D4" s="305"/>
      <c r="E4" s="305"/>
      <c r="F4" s="305"/>
      <c r="G4" s="71"/>
      <c r="H4" s="71"/>
      <c r="I4" s="72"/>
      <c r="J4" s="71"/>
      <c r="K4" s="71"/>
      <c r="L4" s="71"/>
      <c r="M4" s="71"/>
      <c r="N4" s="71"/>
      <c r="O4" s="71"/>
      <c r="P4" s="71"/>
      <c r="Q4" s="71"/>
    </row>
    <row r="5" spans="1:17" x14ac:dyDescent="0.25">
      <c r="A5" s="306" t="s">
        <v>135</v>
      </c>
      <c r="B5" s="306"/>
      <c r="C5" s="306"/>
      <c r="D5" s="306"/>
      <c r="E5" s="306"/>
      <c r="F5" s="306"/>
      <c r="G5" s="73"/>
      <c r="H5" s="73"/>
      <c r="I5" s="74"/>
      <c r="J5" s="73"/>
      <c r="K5" s="73"/>
      <c r="L5" s="73"/>
      <c r="M5" s="73"/>
      <c r="N5" s="73"/>
      <c r="O5" s="73"/>
      <c r="P5" s="73"/>
      <c r="Q5" s="73"/>
    </row>
    <row r="7" spans="1:17" s="77" customFormat="1" x14ac:dyDescent="0.25">
      <c r="A7" s="75" t="s">
        <v>117</v>
      </c>
      <c r="B7" s="75" t="s">
        <v>118</v>
      </c>
      <c r="C7" s="75" t="s">
        <v>119</v>
      </c>
      <c r="D7" s="76" t="s">
        <v>120</v>
      </c>
      <c r="E7" s="75" t="s">
        <v>81</v>
      </c>
    </row>
    <row r="8" spans="1:17" x14ac:dyDescent="0.25">
      <c r="A8" s="78">
        <v>1</v>
      </c>
      <c r="B8" s="79" t="s">
        <v>121</v>
      </c>
      <c r="C8" s="78">
        <f>'DOANH THU'!H157</f>
        <v>1319</v>
      </c>
      <c r="D8" s="80">
        <f>'DOANH THU'!L158</f>
        <v>355185950</v>
      </c>
      <c r="E8" s="79"/>
    </row>
    <row r="9" spans="1:17" x14ac:dyDescent="0.25">
      <c r="A9" s="81">
        <v>2</v>
      </c>
      <c r="B9" s="82" t="s">
        <v>122</v>
      </c>
      <c r="C9" s="82"/>
      <c r="D9" s="83">
        <f>'DOANH THU'!L159</f>
        <v>3960600</v>
      </c>
      <c r="E9" s="82"/>
    </row>
    <row r="10" spans="1:17" x14ac:dyDescent="0.25">
      <c r="A10" s="84">
        <v>3</v>
      </c>
      <c r="B10" s="85" t="s">
        <v>123</v>
      </c>
      <c r="C10" s="85"/>
      <c r="D10" s="86">
        <f>'DOANH THU'!L160</f>
        <v>1357500</v>
      </c>
      <c r="E10" s="85"/>
    </row>
    <row r="11" spans="1:17" x14ac:dyDescent="0.25">
      <c r="A11" s="87"/>
      <c r="B11" s="87" t="s">
        <v>124</v>
      </c>
      <c r="C11" s="88"/>
      <c r="D11" s="89">
        <f>D8-D9-D10</f>
        <v>349867850</v>
      </c>
      <c r="E11" s="88"/>
    </row>
    <row r="12" spans="1:17" x14ac:dyDescent="0.25">
      <c r="A12" s="90"/>
      <c r="B12" s="91"/>
      <c r="C12" s="91"/>
      <c r="D12" s="92"/>
      <c r="E12" s="91"/>
    </row>
    <row r="13" spans="1:17" x14ac:dyDescent="0.25">
      <c r="A13" s="90"/>
      <c r="B13" s="91"/>
      <c r="C13" s="91"/>
      <c r="D13" s="92"/>
      <c r="E13" s="91"/>
    </row>
    <row r="14" spans="1:17" s="5" customFormat="1" ht="14.45" customHeight="1" x14ac:dyDescent="0.25">
      <c r="A14" s="249" t="s">
        <v>117</v>
      </c>
      <c r="B14" s="246" t="s">
        <v>136</v>
      </c>
      <c r="C14" s="247" t="s">
        <v>86</v>
      </c>
      <c r="D14" s="247"/>
      <c r="E14" s="247" t="s">
        <v>87</v>
      </c>
      <c r="F14" s="247"/>
      <c r="G14" s="293" t="s">
        <v>81</v>
      </c>
    </row>
    <row r="15" spans="1:17" s="5" customFormat="1" ht="41.45" customHeight="1" x14ac:dyDescent="0.25">
      <c r="A15" s="249"/>
      <c r="B15" s="246"/>
      <c r="C15" s="9" t="s">
        <v>82</v>
      </c>
      <c r="D15" s="9" t="s">
        <v>83</v>
      </c>
      <c r="E15" s="32" t="s">
        <v>82</v>
      </c>
      <c r="F15" s="32" t="s">
        <v>84</v>
      </c>
      <c r="G15" s="294"/>
    </row>
    <row r="16" spans="1:17" s="33" customFormat="1" x14ac:dyDescent="0.25">
      <c r="A16" s="98">
        <v>1</v>
      </c>
      <c r="B16" s="98" t="s">
        <v>137</v>
      </c>
      <c r="C16" s="99">
        <f>'THU CHI'!D140</f>
        <v>52291750</v>
      </c>
      <c r="D16" s="99">
        <f>'THU CHI'!E140</f>
        <v>889632050</v>
      </c>
      <c r="E16" s="99">
        <f>'THU CHI'!F140</f>
        <v>134000000</v>
      </c>
      <c r="F16" s="99">
        <f>'THU CHI'!G140</f>
        <v>102450000</v>
      </c>
      <c r="G16" s="99"/>
    </row>
    <row r="17" spans="1:9" s="33" customFormat="1" x14ac:dyDescent="0.25">
      <c r="A17" s="100">
        <v>2</v>
      </c>
      <c r="B17" s="100" t="s">
        <v>88</v>
      </c>
      <c r="C17" s="101">
        <f>'THU CHI'!D121</f>
        <v>180000000</v>
      </c>
      <c r="D17" s="101"/>
      <c r="E17" s="101"/>
      <c r="F17" s="101"/>
      <c r="G17" s="101"/>
    </row>
    <row r="18" spans="1:9" s="33" customFormat="1" x14ac:dyDescent="0.25">
      <c r="A18" s="100">
        <v>3</v>
      </c>
      <c r="B18" s="100" t="s">
        <v>93</v>
      </c>
      <c r="C18" s="101"/>
      <c r="D18" s="101">
        <f>'THU CHI'!E146</f>
        <v>200000000</v>
      </c>
      <c r="E18" s="101"/>
      <c r="F18" s="101"/>
      <c r="G18" s="101"/>
    </row>
    <row r="19" spans="1:9" s="33" customFormat="1" x14ac:dyDescent="0.25">
      <c r="A19" s="100">
        <v>4</v>
      </c>
      <c r="B19" s="100" t="s">
        <v>138</v>
      </c>
      <c r="C19" s="101"/>
      <c r="D19" s="101"/>
      <c r="E19" s="101"/>
      <c r="F19" s="101">
        <f>'THU CHI'!G153</f>
        <v>13000000</v>
      </c>
      <c r="G19" s="101"/>
    </row>
    <row r="20" spans="1:9" s="33" customFormat="1" x14ac:dyDescent="0.25">
      <c r="A20" s="100">
        <v>4</v>
      </c>
      <c r="B20" s="100" t="s">
        <v>125</v>
      </c>
      <c r="C20" s="101"/>
      <c r="D20" s="101"/>
      <c r="E20" s="101"/>
      <c r="F20" s="101">
        <f>'THU CHI'!G169</f>
        <v>11884430</v>
      </c>
      <c r="G20" s="101"/>
    </row>
    <row r="21" spans="1:9" s="33" customFormat="1" x14ac:dyDescent="0.25">
      <c r="A21" s="100">
        <v>5</v>
      </c>
      <c r="B21" s="100" t="s">
        <v>139</v>
      </c>
      <c r="C21" s="101"/>
      <c r="D21" s="101">
        <f>'THU CHI'!E224</f>
        <v>15100000</v>
      </c>
      <c r="E21" s="101"/>
      <c r="F21" s="101">
        <f>'THU CHI'!G224</f>
        <v>50074000</v>
      </c>
      <c r="G21" s="101"/>
    </row>
    <row r="22" spans="1:9" s="33" customFormat="1" x14ac:dyDescent="0.25">
      <c r="A22" s="100">
        <v>6</v>
      </c>
      <c r="B22" s="100" t="s">
        <v>140</v>
      </c>
      <c r="C22" s="101"/>
      <c r="D22" s="101"/>
      <c r="E22" s="101"/>
      <c r="F22" s="101">
        <f>'THU CHI'!G242</f>
        <v>10391000</v>
      </c>
      <c r="G22" s="101"/>
    </row>
    <row r="23" spans="1:9" s="33" customFormat="1" x14ac:dyDescent="0.25">
      <c r="A23" s="100">
        <v>7</v>
      </c>
      <c r="B23" s="100" t="s">
        <v>127</v>
      </c>
      <c r="C23" s="101"/>
      <c r="D23" s="101"/>
      <c r="E23" s="101"/>
      <c r="F23" s="101">
        <f>'THU CHI'!G263</f>
        <v>5395000</v>
      </c>
      <c r="G23" s="101"/>
    </row>
    <row r="24" spans="1:9" s="33" customFormat="1" x14ac:dyDescent="0.25">
      <c r="A24" s="102"/>
      <c r="B24" s="102" t="s">
        <v>94</v>
      </c>
      <c r="C24" s="103"/>
      <c r="D24" s="103"/>
      <c r="E24" s="103"/>
      <c r="F24" s="103">
        <f>'THU CHI'!G251</f>
        <v>1100000</v>
      </c>
      <c r="G24" s="103"/>
    </row>
    <row r="25" spans="1:9" s="33" customFormat="1" x14ac:dyDescent="0.25">
      <c r="A25" s="102">
        <v>8</v>
      </c>
      <c r="B25" s="102" t="s">
        <v>126</v>
      </c>
      <c r="C25" s="103"/>
      <c r="D25" s="103">
        <f>'THU CHI'!E203</f>
        <v>1500000</v>
      </c>
      <c r="E25" s="103">
        <f>'THU CHI'!F203</f>
        <v>110000000</v>
      </c>
      <c r="F25" s="103">
        <f>'THU CHI'!G203</f>
        <v>80963400</v>
      </c>
      <c r="G25" s="103"/>
    </row>
    <row r="26" spans="1:9" s="33" customFormat="1" x14ac:dyDescent="0.25">
      <c r="A26" s="104"/>
      <c r="B26" s="104"/>
      <c r="C26" s="105">
        <f>SUM(C16:C25)</f>
        <v>232291750</v>
      </c>
      <c r="D26" s="105">
        <f t="shared" ref="D26:F26" si="0">SUM(D16:D25)</f>
        <v>1106232050</v>
      </c>
      <c r="E26" s="105">
        <f t="shared" si="0"/>
        <v>244000000</v>
      </c>
      <c r="F26" s="105">
        <f t="shared" si="0"/>
        <v>275257830</v>
      </c>
      <c r="G26" s="106"/>
    </row>
    <row r="27" spans="1:9" ht="15.75" x14ac:dyDescent="0.25">
      <c r="A27" s="79"/>
      <c r="B27" s="107" t="s">
        <v>128</v>
      </c>
      <c r="C27" s="295">
        <f>C26+D26</f>
        <v>1338523800</v>
      </c>
      <c r="D27" s="296"/>
      <c r="E27" s="296"/>
      <c r="F27" s="296"/>
      <c r="G27" s="297"/>
    </row>
    <row r="28" spans="1:9" ht="15.75" x14ac:dyDescent="0.25">
      <c r="A28" s="82"/>
      <c r="B28" s="94" t="s">
        <v>129</v>
      </c>
      <c r="C28" s="298">
        <f>E26+F26</f>
        <v>519257830</v>
      </c>
      <c r="D28" s="299"/>
      <c r="E28" s="299"/>
      <c r="F28" s="299"/>
      <c r="G28" s="300"/>
    </row>
    <row r="29" spans="1:9" x14ac:dyDescent="0.25">
      <c r="A29" s="301" t="s">
        <v>130</v>
      </c>
      <c r="B29" s="301"/>
      <c r="C29" s="302">
        <f>C27-C28</f>
        <v>819265970</v>
      </c>
      <c r="D29" s="303"/>
      <c r="E29" s="303"/>
      <c r="F29" s="303"/>
      <c r="G29" s="304"/>
    </row>
    <row r="32" spans="1:9" x14ac:dyDescent="0.25">
      <c r="B32" s="93" t="s">
        <v>131</v>
      </c>
      <c r="C32" s="73"/>
      <c r="D32" s="63"/>
      <c r="E32" s="73"/>
      <c r="F32" s="93" t="s">
        <v>132</v>
      </c>
      <c r="G32" s="73"/>
      <c r="H32" s="73"/>
      <c r="I32" s="73"/>
    </row>
    <row r="33" spans="2:9" x14ac:dyDescent="0.25">
      <c r="B33" s="95" t="s">
        <v>133</v>
      </c>
      <c r="C33" s="96"/>
      <c r="D33" s="63"/>
      <c r="E33" s="96"/>
      <c r="F33" s="95" t="s">
        <v>134</v>
      </c>
      <c r="G33" s="96"/>
      <c r="H33" s="96"/>
      <c r="I33" s="96"/>
    </row>
  </sheetData>
  <mergeCells count="11">
    <mergeCell ref="A4:F4"/>
    <mergeCell ref="A5:F5"/>
    <mergeCell ref="A14:A15"/>
    <mergeCell ref="B14:B15"/>
    <mergeCell ref="C14:D14"/>
    <mergeCell ref="E14:F14"/>
    <mergeCell ref="G14:G15"/>
    <mergeCell ref="C27:G27"/>
    <mergeCell ref="C28:G28"/>
    <mergeCell ref="A29:B29"/>
    <mergeCell ref="C29:G29"/>
  </mergeCells>
  <pageMargins left="0.7" right="0.7" top="0.42" bottom="0.55000000000000004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THU CHI</vt:lpstr>
      <vt:lpstr>DOANH THU</vt:lpstr>
      <vt:lpstr>BÁO CÁO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2020-06-02T10:09:09Z</dcterms:modified>
</cp:coreProperties>
</file>