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HU CHI" sheetId="1" r:id="rId1"/>
    <sheet name="DOANH THU" sheetId="2" r:id="rId2"/>
    <sheet name="Báo cáo" sheetId="3" r:id="rId3"/>
  </sheets>
  <definedNames>
    <definedName name="_xlnm._FilterDatabase" localSheetId="0" hidden="1">'THU CHI'!$A$5:$M$55</definedName>
  </definedNames>
  <calcPr calcId="144525"/>
</workbook>
</file>

<file path=xl/calcChain.xml><?xml version="1.0" encoding="utf-8"?>
<calcChain xmlns="http://schemas.openxmlformats.org/spreadsheetml/2006/main">
  <c r="D26" i="3" l="1"/>
  <c r="E26" i="3"/>
  <c r="F26" i="3"/>
  <c r="L28" i="3" s="1"/>
  <c r="G26" i="3"/>
  <c r="H26" i="3"/>
  <c r="I26" i="3"/>
  <c r="J26" i="3"/>
  <c r="K26" i="3"/>
  <c r="C26" i="3"/>
  <c r="L27" i="3" s="1"/>
  <c r="L29" i="3" s="1"/>
  <c r="D11" i="3"/>
  <c r="H152" i="1" l="1"/>
  <c r="H146" i="1"/>
  <c r="I146" i="1"/>
  <c r="J146" i="1"/>
  <c r="G146" i="1"/>
  <c r="I130" i="1" l="1"/>
  <c r="J130" i="1"/>
  <c r="H130" i="1"/>
  <c r="H117" i="1"/>
  <c r="I110" i="1"/>
  <c r="J110" i="1"/>
  <c r="K110" i="1"/>
  <c r="L110" i="1"/>
  <c r="H110" i="1"/>
  <c r="G110" i="1"/>
  <c r="F110" i="1"/>
  <c r="E92" i="1"/>
  <c r="F92" i="1"/>
  <c r="G92" i="1"/>
  <c r="H92" i="1"/>
  <c r="I92" i="1"/>
  <c r="J92" i="1"/>
  <c r="K92" i="1"/>
  <c r="L92" i="1"/>
  <c r="D92" i="1"/>
  <c r="J82" i="1"/>
  <c r="H82" i="1"/>
  <c r="E70" i="1"/>
  <c r="H64" i="1" l="1"/>
  <c r="E55" i="1"/>
  <c r="F55" i="1"/>
  <c r="G55" i="1"/>
  <c r="H55" i="1"/>
  <c r="I55" i="1"/>
  <c r="K55" i="1"/>
  <c r="L55" i="1"/>
  <c r="D55" i="1"/>
  <c r="J50" i="1" l="1"/>
  <c r="J55" i="1" s="1"/>
</calcChain>
</file>

<file path=xl/sharedStrings.xml><?xml version="1.0" encoding="utf-8"?>
<sst xmlns="http://schemas.openxmlformats.org/spreadsheetml/2006/main" count="844" uniqueCount="236">
  <si>
    <t>CÔNG TY CỔ PHẦN ĐT &amp; PT NANO MILK</t>
  </si>
  <si>
    <t xml:space="preserve"> Số:………./PKD. MST: 0108806878</t>
  </si>
  <si>
    <t>Ngày</t>
  </si>
  <si>
    <t>Diễn giải</t>
  </si>
  <si>
    <t>Các khoản thu</t>
  </si>
  <si>
    <t>Các khoản chi</t>
  </si>
  <si>
    <t>Ghi chú</t>
  </si>
  <si>
    <t>Mr Long</t>
  </si>
  <si>
    <t>TK cty BIDV</t>
  </si>
  <si>
    <t>TK cá nhân a Lâm ( Tiền mặt)</t>
  </si>
  <si>
    <t>TK cá nhân A Lâm</t>
  </si>
  <si>
    <t xml:space="preserve">A Sơn ứng tiền cá nhân </t>
  </si>
  <si>
    <t xml:space="preserve">A Hùng ứng tiền cá nhân </t>
  </si>
  <si>
    <t xml:space="preserve">A Nam ứng tiền cá nhân </t>
  </si>
  <si>
    <t xml:space="preserve">A Hà ứng tiền cá nhân </t>
  </si>
  <si>
    <t>Mua thực phẩm bữa trưa tại cty</t>
  </si>
  <si>
    <t>Mua lễ thắp hương ngày mùng một tại đền Bia Bà</t>
  </si>
  <si>
    <t>Mua xăng công tác Vĩnh Yên</t>
  </si>
  <si>
    <t>Cafe gặp khách hàng</t>
  </si>
  <si>
    <t>Tiếp khách bữa trưa tại Vĩnh Yên</t>
  </si>
  <si>
    <t>Mua quạt, móc áo, sổ, ổ điện dùng trong văn phòng cty</t>
  </si>
  <si>
    <t xml:space="preserve">Lệ phí cầu đường </t>
  </si>
  <si>
    <t>Phụ cấp công tác ( Tiền cafe)</t>
  </si>
  <si>
    <t>Mua xăng dầu</t>
  </si>
  <si>
    <t>Cty mua bảng ghim treo tường</t>
  </si>
  <si>
    <t>Thanh toán tiền dọn dẹp vệ sinh tháng 7</t>
  </si>
  <si>
    <t>Mua dây ống nước</t>
  </si>
  <si>
    <t>Thanh toán lần 1 tiền làm biển đại lý chị Sáu đê Trần Khát Chân</t>
  </si>
  <si>
    <t>Phí chuyển khoản</t>
  </si>
  <si>
    <t>Thanh toán lần 1 tiền nhập hàng đợt 2 cho Nguyễn Thanh Long</t>
  </si>
  <si>
    <t>Thanh toán tiền thiết kế website cho anh Hà</t>
  </si>
  <si>
    <t>In ấn Brochure và Phiếu bán hàng</t>
  </si>
  <si>
    <t xml:space="preserve">Thanh toán chi phí tiếp khách bữa trưa </t>
  </si>
  <si>
    <t>Vé dịch vụ dừng đỗ ô tô</t>
  </si>
  <si>
    <t>Đăng ký nhạc chờ</t>
  </si>
  <si>
    <t>Doanh thu bán hàng tháng 8 đã trừ công nợ KH ( chốt đến 31/8)</t>
  </si>
  <si>
    <t>A Lâm ứng tiền cho Lan đi chợ</t>
  </si>
  <si>
    <t>Thanh toán lần 2 tiền làm biển đại lý chị Sáu đê Trần Khát Chân</t>
  </si>
  <si>
    <t>KH thanh toán tiền mua hàng qua TK BIDV của Long( a Lâm bán sữa Canxi Nano)</t>
  </si>
  <si>
    <t>Cty nhập hàng lần 2- anh Lâm thanh toán số còn lại</t>
  </si>
  <si>
    <t>Thanh toán tiền làm giấy phép hoạt động cty</t>
  </si>
  <si>
    <t>Chi phí chuyển phát nhanh</t>
  </si>
  <si>
    <t>Nam tự ứng tiền cá nhân thanh toán các khoản chi cho cty ( Chi tiết trong sheet Chi phí khác)</t>
  </si>
  <si>
    <t>Hoa tặng anh Hùng sinh nhật</t>
  </si>
  <si>
    <t>Mua gạo nấu bữa trưa (30kg)</t>
  </si>
  <si>
    <t>A Lâm ứng tiền cho Tâm đi chợ</t>
  </si>
  <si>
    <t>Tiền vé vào cửa, tiền gửi 02 xe ô tô, tiền mua lễ, tiền nước uống</t>
  </si>
  <si>
    <t>Thanh toán tiền điện kỳ 1 tháng 8</t>
  </si>
  <si>
    <t>Thanh toán tiền phí dịch vụ, tiền nước văn phòng tháng 7</t>
  </si>
  <si>
    <t>Mua nước uống tại cty</t>
  </si>
  <si>
    <t>Thuê phòng nghỉ qua đêm ( 2 đêm x 300.000đ/đêm)</t>
  </si>
  <si>
    <t>Phụ cấp công tác ( Tiền ăn-3 ngày x  240.000đ/ngày )</t>
  </si>
  <si>
    <t>Mua xăng (715 km x2.000đ/km)</t>
  </si>
  <si>
    <t xml:space="preserve">Thuê phòng nghỉ qua đêm </t>
  </si>
  <si>
    <t>Phụ cấp công tác ( Tiền ăn-1 ngày x  240.000đ/ngày )</t>
  </si>
  <si>
    <t>Mua xăng</t>
  </si>
  <si>
    <t>Thu lại tiền đặt cọc do cty dừng không thuê xe ô tô</t>
  </si>
  <si>
    <t>Anh Thịnh đóng tiền cổ phần</t>
  </si>
  <si>
    <t>Thu lại tiền đặt cọc khi nhập hàng 67 thùng sữa</t>
  </si>
  <si>
    <t>Khoản mục chi phí</t>
  </si>
  <si>
    <t>Tiếp khách, Công tác</t>
  </si>
  <si>
    <t>Văn phòng</t>
  </si>
  <si>
    <t>Khác</t>
  </si>
  <si>
    <t>Đi đường</t>
  </si>
  <si>
    <t>Hàng hóa</t>
  </si>
  <si>
    <t>Biển bảng</t>
  </si>
  <si>
    <t>Quảng cáo</t>
  </si>
  <si>
    <t>vận chuyển</t>
  </si>
  <si>
    <t>Cổ phần</t>
  </si>
  <si>
    <t>Tổng cộng</t>
  </si>
  <si>
    <t>Trong đó:</t>
  </si>
  <si>
    <t>Chi phí biển bảng</t>
  </si>
  <si>
    <t>Chi phí đi đường</t>
  </si>
  <si>
    <t>Chi phí khác</t>
  </si>
  <si>
    <t>Chi phí quảng cáo</t>
  </si>
  <si>
    <t>Chi phí tiếp khách coongt ác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</si>
  <si>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000000000000000000000000000000000000000000000000000000000000000000000000000000000000000000000000000000000000000000000000000000000000000000000000000000000000000000000000000000000000000000000000000000000000000000000                                                                                                                                                                                                                                                                                                                                                                                                                                                                                                                                                                                                                                                                                                                                                                                                                                                                                                            0,000000</t>
  </si>
  <si>
    <t>Chi phí văn phòng</t>
  </si>
  <si>
    <t>Chi phí vận chuyển</t>
  </si>
  <si>
    <t>BẢNG TỔNG HỢP CÁC KHOẢN THU CHI THÁNG 8/2019</t>
  </si>
  <si>
    <t>Người lập biều</t>
  </si>
  <si>
    <t>Giám đốc</t>
  </si>
  <si>
    <t>Ký, ghi rõ họ tên)</t>
  </si>
  <si>
    <t>(Ký tên, đóng dấu)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</si>
  <si>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</si>
  <si>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</si>
  <si>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</si>
  <si>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</si>
  <si>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</si>
  <si>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>Số lượng</t>
  </si>
  <si>
    <t>Số tiền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</si>
  <si>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</si>
  <si>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</si>
  <si>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</si>
  <si>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</si>
  <si>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Thu </t>
  </si>
  <si>
    <t>Chi</t>
  </si>
  <si>
    <t>Thu tiền hàng</t>
  </si>
  <si>
    <t>Chi phí lương thưởng</t>
  </si>
  <si>
    <t>Chi phí tiếp khách, công tác</t>
  </si>
  <si>
    <t>Lợi nhuận: Thu - Chi</t>
  </si>
  <si>
    <t>Tháng 8/2019</t>
  </si>
  <si>
    <t>714 hộp</t>
  </si>
  <si>
    <t>Anh Long</t>
  </si>
  <si>
    <t>BIDV</t>
  </si>
  <si>
    <t xml:space="preserve"> A Lâm</t>
  </si>
  <si>
    <t>A Long</t>
  </si>
  <si>
    <t>A Lâm</t>
  </si>
  <si>
    <t>A Sơn</t>
  </si>
  <si>
    <t>A Hùng</t>
  </si>
  <si>
    <t>A Nam</t>
  </si>
  <si>
    <t>A Hà</t>
  </si>
  <si>
    <t>Tổng Chi</t>
  </si>
  <si>
    <t>Tổng thu</t>
  </si>
  <si>
    <t>Ghi Chú</t>
  </si>
  <si>
    <t xml:space="preserve">SỔ THEO DÕI ĐƠN HÀNG </t>
  </si>
  <si>
    <t xml:space="preserve">       TỪ 1/8 ĐẾN 31/8/2019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</si>
  <si>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</si>
  <si>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</si>
  <si>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</si>
  <si>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</si>
  <si>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</si>
  <si>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</si>
  <si>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</si>
  <si>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</si>
  <si>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</si>
  <si>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</si>
  <si>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</si>
  <si>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</si>
  <si>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01/08</t>
  </si>
  <si>
    <t>Anh Sơn</t>
  </si>
  <si>
    <t>Anh Xuân</t>
  </si>
  <si>
    <t>Phúc Yên</t>
  </si>
  <si>
    <t>2CX90</t>
  </si>
  <si>
    <t>Trừ lương</t>
  </si>
  <si>
    <t>Anh Lâm</t>
  </si>
  <si>
    <t>ĐL Em Lan Sài Gòn</t>
  </si>
  <si>
    <t>Sài Gòn</t>
  </si>
  <si>
    <t>GCX90</t>
  </si>
  <si>
    <t>BCX45</t>
  </si>
  <si>
    <t>SOY</t>
  </si>
  <si>
    <t>02/08</t>
  </si>
  <si>
    <t xml:space="preserve">Phòng KD </t>
  </si>
  <si>
    <t>ĐL Chị Sáu Trần Khát Chân HN</t>
  </si>
  <si>
    <t>182 Trần Khát Chân- HN</t>
  </si>
  <si>
    <t>3CX90</t>
  </si>
  <si>
    <t>TD90</t>
  </si>
  <si>
    <t>03/08</t>
  </si>
  <si>
    <t>GC90</t>
  </si>
  <si>
    <t>Chị Bình</t>
  </si>
  <si>
    <t>Nguyễn Văn Huyên, Xuân Đỉnh, HN</t>
  </si>
  <si>
    <t>ĐL Siêu thị Bình An_ Ninh Bình</t>
  </si>
  <si>
    <t>Khánh Tân, Khánh Phú, Yên Khánh, Ninh Bình</t>
  </si>
  <si>
    <t>0988046399</t>
  </si>
  <si>
    <t>3CX45</t>
  </si>
  <si>
    <t>Tặng KH</t>
  </si>
  <si>
    <t>04/08</t>
  </si>
  <si>
    <t>Em Tâm</t>
  </si>
  <si>
    <t>Khách lẻ</t>
  </si>
  <si>
    <t>Xuân Hòa Lập Thạch</t>
  </si>
  <si>
    <t>05/08</t>
  </si>
  <si>
    <t>Anh Phi</t>
  </si>
  <si>
    <t>Vĩnh Phúc</t>
  </si>
  <si>
    <t>07/08</t>
  </si>
  <si>
    <t>Em  Long</t>
  </si>
  <si>
    <t>GCX45</t>
  </si>
  <si>
    <t>Long thanh toán tiền mặt cho cty, đã gửi chứng từ cho Long. Cty chưa nhận được tiền.</t>
  </si>
  <si>
    <t>Nguyễn Văn Huyên</t>
  </si>
  <si>
    <t>10/08</t>
  </si>
  <si>
    <t>2CX45</t>
  </si>
  <si>
    <t>Lúc đầu lấy 24 hộp sau đó đổi từ 12 hộp bầu sang lấy 12 hộp già nhỏ</t>
  </si>
  <si>
    <t>14/8</t>
  </si>
  <si>
    <t>Chị Hà</t>
  </si>
  <si>
    <t>Ngõ 7 Hoàng Minh Giám</t>
  </si>
  <si>
    <t>16/8</t>
  </si>
  <si>
    <t>Em Lan</t>
  </si>
  <si>
    <t>19/8</t>
  </si>
  <si>
    <t>Đã báo cáo ban quản trị doanh số chốt đến 19/8</t>
  </si>
  <si>
    <t>21/8</t>
  </si>
  <si>
    <t>SN45</t>
  </si>
  <si>
    <t>22/8</t>
  </si>
  <si>
    <t xml:space="preserve">ĐL em Dung </t>
  </si>
  <si>
    <t>Vĩnh Phúc- Vĩnh Yên</t>
  </si>
  <si>
    <t>KH trả lại để đổi sang sữa người già</t>
  </si>
  <si>
    <t>23/8</t>
  </si>
  <si>
    <t>29/8</t>
  </si>
  <si>
    <t>Phòng KD</t>
  </si>
  <si>
    <t>ĐL Siêu thị Bảo An</t>
  </si>
  <si>
    <t>Sông Lô Vĩnh Phúc</t>
  </si>
  <si>
    <t>097482887</t>
  </si>
  <si>
    <t>Thực tế hoá đơn bán hàng ghi 5.544.000đ( thu thừa of KH 400.000đ), nhắc Tâm sửa lại trên HĐơn</t>
  </si>
  <si>
    <t>28/8</t>
  </si>
  <si>
    <t>Demo KH</t>
  </si>
  <si>
    <t>ĐL Chị Thủy</t>
  </si>
  <si>
    <t>TP Hà Giang</t>
  </si>
  <si>
    <t>0981379123</t>
  </si>
  <si>
    <t>30/8</t>
  </si>
  <si>
    <t>25/8</t>
  </si>
  <si>
    <t>ĐL Chị Hường</t>
  </si>
  <si>
    <t>35 Tràng Thi, Hoàn Kiếm, HN</t>
  </si>
  <si>
    <t>0983516987</t>
  </si>
  <si>
    <t>ĐL Cty TNHH Grup</t>
  </si>
  <si>
    <t>số 37, ngõ 38, An Đà Trạch Tray, Hải Phòng</t>
  </si>
  <si>
    <t>Tổng đơn là 46 hộp, KH bán được 8 hộp còn trả lại cty</t>
  </si>
  <si>
    <t>Chị Thùy Trinh</t>
  </si>
  <si>
    <t>Demo marketing SP Soy</t>
  </si>
  <si>
    <t>Quán Cơm</t>
  </si>
  <si>
    <t>Thái Nguyên</t>
  </si>
  <si>
    <t>0982069636</t>
  </si>
  <si>
    <t>Bách Thành</t>
  </si>
  <si>
    <t>0919829762</t>
  </si>
  <si>
    <t>Sản phẩm Demo</t>
  </si>
  <si>
    <t>Chị Nga</t>
  </si>
  <si>
    <t>ĐL Hiệu thuốc</t>
  </si>
  <si>
    <t>31/8</t>
  </si>
  <si>
    <t>ĐLý Thủy Vi</t>
  </si>
  <si>
    <t>Xuất 150 hộp, ngày 20/11 cty nhập lại 50 hộp</t>
  </si>
  <si>
    <t>Xuất ngày 31/8 là 24 hộp, ngày 20/11 nhập lại 12 hộp</t>
  </si>
  <si>
    <t xml:space="preserve">Tổng doanh số bán hàng toàn công ty tháng 8/2019 </t>
  </si>
  <si>
    <t>Thực tế tiền mặt thu về tháng 8/2019</t>
  </si>
  <si>
    <t xml:space="preserve"> KH thanh toán bằng chuyển khoản thu về tháng 8/2019</t>
  </si>
  <si>
    <t>Thực tế công nợ KH phải thanh toán tháng 8/2019</t>
  </si>
  <si>
    <t>Doanh số anh Lâm tháng 8/2019</t>
  </si>
  <si>
    <t>Doanh số anh Sơn tháng 8/2019</t>
  </si>
  <si>
    <t>Doanh số em Lan tháng 8/2019</t>
  </si>
  <si>
    <t>Doanh số em Long tháng 8/2019</t>
  </si>
  <si>
    <t>Doanh số em Tâm tháng 8/2019</t>
  </si>
  <si>
    <t>Doanh số phòng kinh doanh tháng 8/2019</t>
  </si>
  <si>
    <t>KẾ TOÁN</t>
  </si>
  <si>
    <t>THỦ QUỸ</t>
  </si>
  <si>
    <t>GIÁM ĐỐC</t>
  </si>
  <si>
    <t>TM</t>
  </si>
  <si>
    <t>CK</t>
  </si>
  <si>
    <t>CTT</t>
  </si>
  <si>
    <t>Tuyên Quang</t>
  </si>
  <si>
    <t>Bv nội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</si>
</sst>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??\ _₫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i/>
      <sz val="9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3"/>
      <color theme="1" tint="-0.499984740745262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2"/>
      <color theme="1" tint="-0.499984740745262"/>
      <name val="Times New Roman"/>
      <family val="1"/>
      <charset val="163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7"/>
      <color theme="1" tint="-0.499984740745262"/>
      <name val="Times New Roman"/>
      <family val="1"/>
    </font>
    <font>
      <sz val="7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/>
  </cellStyleXfs>
  <cellXfs count="383">
    <xf numFmtId="0" fontId="0" fillId="0" borderId="0" xfId="0"/>
    <xf numFmtId="0" fontId="3" fillId="0" borderId="0" xfId="0" applyFont="1" applyAlignment="1">
      <alignment vertical="center"/>
    </xf>
    <xf numFmtId="166" fontId="3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166" fontId="6" fillId="0" borderId="0" xfId="1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166" fontId="8" fillId="0" borderId="0" xfId="1" applyNumberFormat="1" applyFont="1" applyFill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66" fontId="6" fillId="0" borderId="1" xfId="1" applyNumberFormat="1" applyFont="1" applyFill="1" applyBorder="1" applyAlignment="1">
      <alignment vertical="center" wrapText="1"/>
    </xf>
    <xf numFmtId="14" fontId="7" fillId="0" borderId="3" xfId="0" quotePrefix="1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166" fontId="7" fillId="0" borderId="3" xfId="1" applyNumberFormat="1" applyFont="1" applyFill="1" applyBorder="1" applyAlignment="1">
      <alignment vertical="center"/>
    </xf>
    <xf numFmtId="166" fontId="6" fillId="0" borderId="3" xfId="1" applyNumberFormat="1" applyFont="1" applyFill="1" applyBorder="1" applyAlignment="1">
      <alignment vertical="center"/>
    </xf>
    <xf numFmtId="41" fontId="7" fillId="0" borderId="3" xfId="2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" fontId="7" fillId="0" borderId="3" xfId="0" quotePrefix="1" applyNumberFormat="1" applyFont="1" applyFill="1" applyBorder="1" applyAlignment="1">
      <alignment vertical="center" wrapText="1"/>
    </xf>
    <xf numFmtId="14" fontId="7" fillId="0" borderId="3" xfId="0" quotePrefix="1" applyNumberFormat="1" applyFont="1" applyFill="1" applyBorder="1" applyAlignment="1">
      <alignment horizontal="left" vertical="center"/>
    </xf>
    <xf numFmtId="3" fontId="7" fillId="0" borderId="3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166" fontId="7" fillId="0" borderId="4" xfId="1" applyNumberFormat="1" applyFont="1" applyFill="1" applyBorder="1" applyAlignment="1">
      <alignment vertical="center"/>
    </xf>
    <xf numFmtId="14" fontId="7" fillId="0" borderId="6" xfId="0" quotePrefix="1" applyNumberFormat="1" applyFont="1" applyFill="1" applyBorder="1" applyAlignment="1">
      <alignment horizontal="left" vertical="center"/>
    </xf>
    <xf numFmtId="14" fontId="7" fillId="0" borderId="7" xfId="0" quotePrefix="1" applyNumberFormat="1" applyFont="1" applyFill="1" applyBorder="1" applyAlignment="1">
      <alignment horizontal="left" vertical="center"/>
    </xf>
    <xf numFmtId="166" fontId="7" fillId="0" borderId="8" xfId="1" applyNumberFormat="1" applyFont="1" applyFill="1" applyBorder="1" applyAlignment="1">
      <alignment vertical="center"/>
    </xf>
    <xf numFmtId="167" fontId="7" fillId="0" borderId="4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  <xf numFmtId="14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66" fontId="6" fillId="3" borderId="1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166" fontId="8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wrapText="1"/>
    </xf>
    <xf numFmtId="166" fontId="7" fillId="0" borderId="12" xfId="1" applyNumberFormat="1" applyFont="1" applyBorder="1"/>
    <xf numFmtId="0" fontId="7" fillId="0" borderId="12" xfId="0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166" fontId="7" fillId="0" borderId="3" xfId="1" applyNumberFormat="1" applyFont="1" applyBorder="1"/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wrapText="1"/>
    </xf>
    <xf numFmtId="0" fontId="7" fillId="0" borderId="13" xfId="0" applyFont="1" applyBorder="1"/>
    <xf numFmtId="166" fontId="7" fillId="0" borderId="13" xfId="1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166" fontId="6" fillId="0" borderId="1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/>
    <xf numFmtId="166" fontId="7" fillId="0" borderId="0" xfId="1" applyNumberFormat="1" applyFont="1" applyBorder="1"/>
    <xf numFmtId="0" fontId="7" fillId="0" borderId="0" xfId="0" applyFont="1" applyAlignment="1">
      <alignment horizontal="center"/>
    </xf>
    <xf numFmtId="166" fontId="7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67" fontId="7" fillId="0" borderId="12" xfId="1" applyNumberFormat="1" applyFont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167" fontId="7" fillId="0" borderId="3" xfId="1" applyNumberFormat="1" applyFont="1" applyBorder="1"/>
    <xf numFmtId="167" fontId="7" fillId="0" borderId="3" xfId="1" applyNumberFormat="1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167" fontId="7" fillId="0" borderId="13" xfId="1" applyNumberFormat="1" applyFont="1" applyBorder="1"/>
    <xf numFmtId="167" fontId="7" fillId="0" borderId="13" xfId="1" applyNumberFormat="1" applyFont="1" applyBorder="1" applyAlignment="1">
      <alignment vertical="center" wrapText="1"/>
    </xf>
    <xf numFmtId="167" fontId="6" fillId="0" borderId="5" xfId="1" applyNumberFormat="1" applyFont="1" applyBorder="1"/>
    <xf numFmtId="167" fontId="7" fillId="0" borderId="5" xfId="1" applyNumberFormat="1" applyFont="1" applyBorder="1"/>
    <xf numFmtId="0" fontId="7" fillId="0" borderId="14" xfId="0" applyFont="1" applyBorder="1" applyAlignment="1">
      <alignment horizontal="center" vertical="center"/>
    </xf>
    <xf numFmtId="167" fontId="9" fillId="0" borderId="1" xfId="1" applyNumberFormat="1" applyFont="1" applyBorder="1"/>
    <xf numFmtId="167" fontId="7" fillId="0" borderId="1" xfId="1" applyNumberFormat="1" applyFont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wrapText="1"/>
    </xf>
    <xf numFmtId="166" fontId="7" fillId="0" borderId="0" xfId="1" applyNumberFormat="1" applyFont="1"/>
    <xf numFmtId="0" fontId="6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5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9" fontId="18" fillId="0" borderId="1" xfId="3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/>
    </xf>
    <xf numFmtId="14" fontId="19" fillId="0" borderId="1" xfId="0" quotePrefix="1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166" fontId="19" fillId="0" borderId="1" xfId="0" applyNumberFormat="1" applyFont="1" applyBorder="1" applyAlignment="1">
      <alignment horizontal="center"/>
    </xf>
    <xf numFmtId="166" fontId="19" fillId="4" borderId="1" xfId="0" applyNumberFormat="1" applyFont="1" applyFill="1" applyBorder="1" applyAlignment="1">
      <alignment horizontal="center"/>
    </xf>
    <xf numFmtId="164" fontId="19" fillId="0" borderId="1" xfId="5" applyFont="1" applyBorder="1" applyAlignment="1">
      <alignment horizontal="center"/>
    </xf>
    <xf numFmtId="9" fontId="19" fillId="0" borderId="1" xfId="3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14" fontId="19" fillId="0" borderId="18" xfId="0" quotePrefix="1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left" wrapText="1"/>
    </xf>
    <xf numFmtId="166" fontId="19" fillId="0" borderId="18" xfId="0" applyNumberFormat="1" applyFont="1" applyBorder="1" applyAlignment="1">
      <alignment horizontal="center"/>
    </xf>
    <xf numFmtId="166" fontId="19" fillId="4" borderId="18" xfId="0" applyNumberFormat="1" applyFont="1" applyFill="1" applyBorder="1" applyAlignment="1">
      <alignment horizontal="center"/>
    </xf>
    <xf numFmtId="164" fontId="19" fillId="0" borderId="18" xfId="5" applyFont="1" applyBorder="1" applyAlignment="1">
      <alignment horizontal="center"/>
    </xf>
    <xf numFmtId="164" fontId="19" fillId="0" borderId="14" xfId="5" applyFont="1" applyBorder="1" applyAlignment="1">
      <alignment horizontal="center"/>
    </xf>
    <xf numFmtId="9" fontId="19" fillId="0" borderId="18" xfId="3" applyNumberFormat="1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166" fontId="19" fillId="4" borderId="3" xfId="0" applyNumberFormat="1" applyFont="1" applyFill="1" applyBorder="1" applyAlignment="1">
      <alignment horizontal="center"/>
    </xf>
    <xf numFmtId="164" fontId="19" fillId="0" borderId="3" xfId="5" applyFont="1" applyBorder="1" applyAlignment="1">
      <alignment horizontal="center"/>
    </xf>
    <xf numFmtId="9" fontId="19" fillId="0" borderId="3" xfId="3" applyNumberFormat="1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 wrapText="1"/>
    </xf>
    <xf numFmtId="0" fontId="19" fillId="0" borderId="13" xfId="0" quotePrefix="1" applyFont="1" applyBorder="1" applyAlignment="1">
      <alignment horizontal="center"/>
    </xf>
    <xf numFmtId="166" fontId="19" fillId="0" borderId="13" xfId="0" applyNumberFormat="1" applyFont="1" applyBorder="1" applyAlignment="1">
      <alignment horizontal="center"/>
    </xf>
    <xf numFmtId="166" fontId="19" fillId="4" borderId="13" xfId="0" applyNumberFormat="1" applyFont="1" applyFill="1" applyBorder="1" applyAlignment="1">
      <alignment horizontal="center"/>
    </xf>
    <xf numFmtId="164" fontId="19" fillId="0" borderId="13" xfId="5" applyFont="1" applyBorder="1" applyAlignment="1">
      <alignment horizontal="center"/>
    </xf>
    <xf numFmtId="164" fontId="19" fillId="0" borderId="5" xfId="5" applyFont="1" applyBorder="1" applyAlignment="1">
      <alignment horizontal="center"/>
    </xf>
    <xf numFmtId="9" fontId="19" fillId="0" borderId="13" xfId="3" applyNumberFormat="1" applyFont="1" applyBorder="1" applyAlignment="1">
      <alignment horizontal="center"/>
    </xf>
    <xf numFmtId="0" fontId="19" fillId="0" borderId="18" xfId="0" applyFont="1" applyBorder="1" applyAlignment="1">
      <alignment horizontal="center" wrapText="1"/>
    </xf>
    <xf numFmtId="0" fontId="19" fillId="0" borderId="18" xfId="0" quotePrefix="1" applyFont="1" applyBorder="1" applyAlignment="1">
      <alignment horizontal="center"/>
    </xf>
    <xf numFmtId="14" fontId="19" fillId="0" borderId="3" xfId="0" quotePrefix="1" applyNumberFormat="1" applyFont="1" applyBorder="1" applyAlignment="1">
      <alignment horizontal="center"/>
    </xf>
    <xf numFmtId="0" fontId="19" fillId="0" borderId="3" xfId="0" quotePrefix="1" applyFont="1" applyBorder="1" applyAlignment="1">
      <alignment horizontal="center"/>
    </xf>
    <xf numFmtId="14" fontId="19" fillId="0" borderId="13" xfId="0" quotePrefix="1" applyNumberFormat="1" applyFont="1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9" fontId="19" fillId="0" borderId="18" xfId="3" applyFont="1" applyBorder="1" applyAlignment="1">
      <alignment horizontal="center"/>
    </xf>
    <xf numFmtId="9" fontId="19" fillId="0" borderId="3" xfId="3" applyFont="1" applyBorder="1" applyAlignment="1">
      <alignment horizontal="center"/>
    </xf>
    <xf numFmtId="9" fontId="19" fillId="0" borderId="13" xfId="3" applyFont="1" applyBorder="1" applyAlignment="1">
      <alignment horizontal="center"/>
    </xf>
    <xf numFmtId="164" fontId="19" fillId="0" borderId="25" xfId="5" applyFont="1" applyBorder="1" applyAlignment="1">
      <alignment horizontal="center"/>
    </xf>
    <xf numFmtId="164" fontId="19" fillId="0" borderId="4" xfId="5" applyFont="1" applyBorder="1" applyAlignment="1">
      <alignment horizontal="center"/>
    </xf>
    <xf numFmtId="0" fontId="19" fillId="4" borderId="25" xfId="0" applyFont="1" applyFill="1" applyBorder="1" applyAlignment="1">
      <alignment horizontal="center"/>
    </xf>
    <xf numFmtId="164" fontId="19" fillId="0" borderId="12" xfId="5" applyFont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0" borderId="5" xfId="0" applyFont="1" applyBorder="1" applyAlignment="1">
      <alignment horizontal="left" wrapText="1"/>
    </xf>
    <xf numFmtId="0" fontId="19" fillId="0" borderId="1" xfId="0" quotePrefix="1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14" fontId="19" fillId="0" borderId="5" xfId="0" quotePrefix="1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66" fontId="19" fillId="0" borderId="5" xfId="0" applyNumberFormat="1" applyFont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9" fontId="19" fillId="0" borderId="5" xfId="3" applyFont="1" applyBorder="1" applyAlignment="1">
      <alignment horizontal="center"/>
    </xf>
    <xf numFmtId="0" fontId="19" fillId="4" borderId="18" xfId="0" applyFont="1" applyFill="1" applyBorder="1" applyAlignment="1">
      <alignment horizontal="left" wrapText="1"/>
    </xf>
    <xf numFmtId="0" fontId="19" fillId="4" borderId="13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9" fontId="19" fillId="0" borderId="1" xfId="3" applyFont="1" applyBorder="1" applyAlignment="1">
      <alignment horizontal="center"/>
    </xf>
    <xf numFmtId="0" fontId="19" fillId="4" borderId="21" xfId="0" applyFont="1" applyFill="1" applyBorder="1" applyAlignment="1">
      <alignment horizontal="center"/>
    </xf>
    <xf numFmtId="14" fontId="19" fillId="4" borderId="1" xfId="0" quotePrefix="1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 wrapText="1"/>
    </xf>
    <xf numFmtId="164" fontId="19" fillId="4" borderId="1" xfId="5" applyFont="1" applyFill="1" applyBorder="1" applyAlignment="1">
      <alignment horizontal="center"/>
    </xf>
    <xf numFmtId="9" fontId="19" fillId="4" borderId="1" xfId="3" applyNumberFormat="1" applyFont="1" applyFill="1" applyBorder="1" applyAlignment="1">
      <alignment horizontal="center"/>
    </xf>
    <xf numFmtId="0" fontId="19" fillId="0" borderId="32" xfId="0" applyFont="1" applyBorder="1" applyAlignment="1">
      <alignment wrapText="1"/>
    </xf>
    <xf numFmtId="0" fontId="19" fillId="4" borderId="29" xfId="0" applyFont="1" applyFill="1" applyBorder="1" applyAlignment="1">
      <alignment horizontal="center"/>
    </xf>
    <xf numFmtId="14" fontId="19" fillId="4" borderId="25" xfId="0" quotePrefix="1" applyNumberFormat="1" applyFont="1" applyFill="1" applyBorder="1" applyAlignment="1">
      <alignment horizontal="center"/>
    </xf>
    <xf numFmtId="0" fontId="19" fillId="4" borderId="25" xfId="0" applyFont="1" applyFill="1" applyBorder="1" applyAlignment="1">
      <alignment horizontal="left" wrapText="1"/>
    </xf>
    <xf numFmtId="166" fontId="19" fillId="4" borderId="25" xfId="0" applyNumberFormat="1" applyFont="1" applyFill="1" applyBorder="1" applyAlignment="1">
      <alignment horizontal="center"/>
    </xf>
    <xf numFmtId="164" fontId="19" fillId="4" borderId="25" xfId="5" applyFont="1" applyFill="1" applyBorder="1" applyAlignment="1">
      <alignment horizontal="center"/>
    </xf>
    <xf numFmtId="9" fontId="19" fillId="4" borderId="25" xfId="3" applyNumberFormat="1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14" fontId="19" fillId="4" borderId="4" xfId="0" quotePrefix="1" applyNumberFormat="1" applyFont="1" applyFill="1" applyBorder="1" applyAlignment="1">
      <alignment horizontal="center"/>
    </xf>
    <xf numFmtId="0" fontId="19" fillId="4" borderId="4" xfId="0" applyFont="1" applyFill="1" applyBorder="1" applyAlignment="1">
      <alignment horizontal="left" wrapText="1"/>
    </xf>
    <xf numFmtId="166" fontId="19" fillId="4" borderId="4" xfId="0" applyNumberFormat="1" applyFont="1" applyFill="1" applyBorder="1" applyAlignment="1">
      <alignment horizontal="center"/>
    </xf>
    <xf numFmtId="164" fontId="19" fillId="4" borderId="4" xfId="5" applyFont="1" applyFill="1" applyBorder="1" applyAlignment="1">
      <alignment horizontal="center"/>
    </xf>
    <xf numFmtId="9" fontId="19" fillId="4" borderId="4" xfId="3" applyNumberFormat="1" applyFont="1" applyFill="1" applyBorder="1" applyAlignment="1">
      <alignment horizontal="center"/>
    </xf>
    <xf numFmtId="0" fontId="19" fillId="4" borderId="30" xfId="0" applyFont="1" applyFill="1" applyBorder="1" applyAlignment="1">
      <alignment horizontal="center"/>
    </xf>
    <xf numFmtId="14" fontId="19" fillId="4" borderId="13" xfId="0" quotePrefix="1" applyNumberFormat="1" applyFont="1" applyFill="1" applyBorder="1" applyAlignment="1">
      <alignment horizontal="center"/>
    </xf>
    <xf numFmtId="0" fontId="19" fillId="4" borderId="5" xfId="0" applyFont="1" applyFill="1" applyBorder="1" applyAlignment="1">
      <alignment horizontal="left" wrapText="1"/>
    </xf>
    <xf numFmtId="164" fontId="19" fillId="4" borderId="13" xfId="5" applyFont="1" applyFill="1" applyBorder="1" applyAlignment="1">
      <alignment horizontal="center"/>
    </xf>
    <xf numFmtId="9" fontId="19" fillId="4" borderId="13" xfId="3" applyNumberFormat="1" applyFont="1" applyFill="1" applyBorder="1" applyAlignment="1">
      <alignment horizontal="center"/>
    </xf>
    <xf numFmtId="164" fontId="19" fillId="4" borderId="18" xfId="5" applyFont="1" applyFill="1" applyBorder="1" applyAlignment="1">
      <alignment horizontal="center"/>
    </xf>
    <xf numFmtId="166" fontId="18" fillId="4" borderId="13" xfId="0" applyNumberFormat="1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  <xf numFmtId="14" fontId="19" fillId="4" borderId="14" xfId="0" quotePrefix="1" applyNumberFormat="1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left" wrapText="1"/>
    </xf>
    <xf numFmtId="0" fontId="19" fillId="4" borderId="14" xfId="0" applyFont="1" applyFill="1" applyBorder="1" applyAlignment="1">
      <alignment horizontal="left" wrapText="1"/>
    </xf>
    <xf numFmtId="166" fontId="19" fillId="4" borderId="14" xfId="0" applyNumberFormat="1" applyFont="1" applyFill="1" applyBorder="1" applyAlignment="1">
      <alignment horizontal="center"/>
    </xf>
    <xf numFmtId="164" fontId="19" fillId="4" borderId="14" xfId="5" applyFont="1" applyFill="1" applyBorder="1" applyAlignment="1">
      <alignment horizontal="center"/>
    </xf>
    <xf numFmtId="9" fontId="19" fillId="4" borderId="14" xfId="3" applyNumberFormat="1" applyFont="1" applyFill="1" applyBorder="1" applyAlignment="1">
      <alignment horizontal="center"/>
    </xf>
    <xf numFmtId="164" fontId="19" fillId="4" borderId="12" xfId="5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/>
    </xf>
    <xf numFmtId="0" fontId="19" fillId="0" borderId="33" xfId="0" applyFont="1" applyBorder="1" applyAlignment="1">
      <alignment wrapText="1"/>
    </xf>
    <xf numFmtId="0" fontId="19" fillId="4" borderId="3" xfId="0" applyFont="1" applyFill="1" applyBorder="1" applyAlignment="1">
      <alignment horizontal="left" wrapText="1"/>
    </xf>
    <xf numFmtId="0" fontId="19" fillId="4" borderId="4" xfId="0" quotePrefix="1" applyFont="1" applyFill="1" applyBorder="1" applyAlignment="1">
      <alignment horizontal="left" wrapText="1"/>
    </xf>
    <xf numFmtId="164" fontId="19" fillId="4" borderId="3" xfId="5" applyFont="1" applyFill="1" applyBorder="1" applyAlignment="1">
      <alignment horizontal="center"/>
    </xf>
    <xf numFmtId="0" fontId="19" fillId="4" borderId="13" xfId="0" quotePrefix="1" applyFont="1" applyFill="1" applyBorder="1" applyAlignment="1">
      <alignment horizontal="left" wrapText="1"/>
    </xf>
    <xf numFmtId="0" fontId="19" fillId="4" borderId="1" xfId="0" quotePrefix="1" applyFont="1" applyFill="1" applyBorder="1" applyAlignment="1">
      <alignment horizontal="left" wrapText="1"/>
    </xf>
    <xf numFmtId="0" fontId="19" fillId="4" borderId="18" xfId="0" applyFont="1" applyFill="1" applyBorder="1" applyAlignment="1">
      <alignment horizontal="center"/>
    </xf>
    <xf numFmtId="0" fontId="19" fillId="4" borderId="16" xfId="0" applyFont="1" applyFill="1" applyBorder="1" applyAlignment="1">
      <alignment horizontal="center"/>
    </xf>
    <xf numFmtId="14" fontId="19" fillId="4" borderId="3" xfId="0" quotePrefix="1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31" xfId="0" applyFont="1" applyFill="1" applyBorder="1" applyAlignment="1">
      <alignment horizontal="center"/>
    </xf>
    <xf numFmtId="14" fontId="19" fillId="4" borderId="5" xfId="0" quotePrefix="1" applyNumberFormat="1" applyFont="1" applyFill="1" applyBorder="1" applyAlignment="1">
      <alignment horizontal="center"/>
    </xf>
    <xf numFmtId="0" fontId="19" fillId="4" borderId="25" xfId="0" quotePrefix="1" applyFont="1" applyFill="1" applyBorder="1" applyAlignment="1">
      <alignment horizontal="left" wrapText="1"/>
    </xf>
    <xf numFmtId="0" fontId="19" fillId="4" borderId="4" xfId="0" applyFont="1" applyFill="1" applyBorder="1" applyAlignment="1">
      <alignment horizontal="center"/>
    </xf>
    <xf numFmtId="14" fontId="19" fillId="4" borderId="18" xfId="0" quotePrefix="1" applyNumberFormat="1" applyFont="1" applyFill="1" applyBorder="1" applyAlignment="1">
      <alignment horizontal="center"/>
    </xf>
    <xf numFmtId="166" fontId="6" fillId="2" borderId="14" xfId="0" applyNumberFormat="1" applyFont="1" applyFill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9" fontId="6" fillId="0" borderId="22" xfId="3" applyFont="1" applyBorder="1" applyAlignment="1">
      <alignment horizontal="center" vertical="center"/>
    </xf>
    <xf numFmtId="0" fontId="6" fillId="4" borderId="1" xfId="0" applyFont="1" applyFill="1" applyBorder="1"/>
    <xf numFmtId="164" fontId="6" fillId="0" borderId="1" xfId="5" applyFont="1" applyBorder="1"/>
    <xf numFmtId="9" fontId="6" fillId="0" borderId="22" xfId="3" applyFont="1" applyBorder="1"/>
    <xf numFmtId="0" fontId="20" fillId="4" borderId="1" xfId="0" applyFont="1" applyFill="1" applyBorder="1"/>
    <xf numFmtId="0" fontId="20" fillId="0" borderId="1" xfId="0" applyFont="1" applyBorder="1"/>
    <xf numFmtId="164" fontId="20" fillId="0" borderId="1" xfId="5" applyFont="1" applyBorder="1"/>
    <xf numFmtId="9" fontId="20" fillId="0" borderId="22" xfId="3" applyFont="1" applyBorder="1"/>
    <xf numFmtId="0" fontId="18" fillId="0" borderId="0" xfId="0" applyFont="1" applyBorder="1" applyAlignment="1">
      <alignment horizontal="left"/>
    </xf>
    <xf numFmtId="0" fontId="18" fillId="4" borderId="0" xfId="0" applyFont="1" applyFill="1" applyBorder="1"/>
    <xf numFmtId="0" fontId="18" fillId="0" borderId="0" xfId="0" applyFont="1" applyBorder="1"/>
    <xf numFmtId="164" fontId="18" fillId="0" borderId="0" xfId="5" applyFont="1" applyBorder="1"/>
    <xf numFmtId="9" fontId="18" fillId="0" borderId="0" xfId="3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9" fontId="5" fillId="0" borderId="0" xfId="3" applyFont="1"/>
    <xf numFmtId="0" fontId="3" fillId="0" borderId="0" xfId="0" applyFont="1"/>
    <xf numFmtId="0" fontId="19" fillId="4" borderId="32" xfId="0" applyFont="1" applyFill="1" applyBorder="1"/>
    <xf numFmtId="0" fontId="19" fillId="0" borderId="36" xfId="0" applyFont="1" applyBorder="1"/>
    <xf numFmtId="0" fontId="19" fillId="0" borderId="37" xfId="0" applyFont="1" applyBorder="1"/>
    <xf numFmtId="0" fontId="19" fillId="0" borderId="38" xfId="0" applyFont="1" applyBorder="1"/>
    <xf numFmtId="0" fontId="19" fillId="0" borderId="32" xfId="0" applyFont="1" applyBorder="1"/>
    <xf numFmtId="0" fontId="19" fillId="0" borderId="35" xfId="0" applyFont="1" applyBorder="1"/>
    <xf numFmtId="0" fontId="19" fillId="0" borderId="37" xfId="0" applyFont="1" applyBorder="1" applyAlignment="1">
      <alignment wrapText="1"/>
    </xf>
    <xf numFmtId="0" fontId="19" fillId="4" borderId="39" xfId="0" applyFont="1" applyFill="1" applyBorder="1"/>
    <xf numFmtId="0" fontId="19" fillId="4" borderId="40" xfId="0" applyFont="1" applyFill="1" applyBorder="1"/>
    <xf numFmtId="0" fontId="19" fillId="4" borderId="38" xfId="0" applyFont="1" applyFill="1" applyBorder="1"/>
    <xf numFmtId="0" fontId="19" fillId="0" borderId="36" xfId="0" applyFont="1" applyBorder="1" applyAlignment="1">
      <alignment wrapText="1"/>
    </xf>
    <xf numFmtId="0" fontId="19" fillId="4" borderId="32" xfId="0" applyFont="1" applyFill="1" applyBorder="1" applyAlignment="1">
      <alignment wrapText="1"/>
    </xf>
    <xf numFmtId="0" fontId="19" fillId="4" borderId="40" xfId="0" applyFont="1" applyFill="1" applyBorder="1" applyAlignment="1">
      <alignment wrapText="1"/>
    </xf>
    <xf numFmtId="0" fontId="19" fillId="4" borderId="33" xfId="0" applyFont="1" applyFill="1" applyBorder="1" applyAlignment="1">
      <alignment wrapText="1"/>
    </xf>
    <xf numFmtId="0" fontId="19" fillId="4" borderId="37" xfId="0" applyFont="1" applyFill="1" applyBorder="1" applyAlignment="1">
      <alignment wrapText="1"/>
    </xf>
    <xf numFmtId="14" fontId="7" fillId="3" borderId="1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7" fontId="6" fillId="0" borderId="1" xfId="1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9" fontId="17" fillId="0" borderId="0" xfId="3" applyFont="1" applyAlignment="1">
      <alignment horizontal="center"/>
    </xf>
    <xf numFmtId="0" fontId="19" fillId="4" borderId="3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wrapText="1"/>
    </xf>
    <xf numFmtId="0" fontId="19" fillId="4" borderId="3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9" fontId="3" fillId="0" borderId="0" xfId="3" applyFont="1" applyAlignment="1">
      <alignment horizontal="center"/>
    </xf>
    <xf numFmtId="0" fontId="18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24" xfId="0" applyFont="1" applyBorder="1"/>
    <xf numFmtId="0" fontId="14" fillId="0" borderId="26" xfId="0" applyFont="1" applyBorder="1"/>
    <xf numFmtId="0" fontId="14" fillId="0" borderId="27" xfId="0" applyFont="1" applyBorder="1"/>
    <xf numFmtId="0" fontId="18" fillId="0" borderId="24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9" fontId="18" fillId="0" borderId="27" xfId="3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7" fontId="6" fillId="0" borderId="2" xfId="1" applyNumberFormat="1" applyFont="1" applyBorder="1" applyAlignment="1">
      <alignment horizontal="center"/>
    </xf>
    <xf numFmtId="167" fontId="6" fillId="0" borderId="9" xfId="1" applyNumberFormat="1" applyFont="1" applyBorder="1" applyAlignment="1">
      <alignment horizontal="center"/>
    </xf>
    <xf numFmtId="167" fontId="6" fillId="0" borderId="10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7" fontId="7" fillId="0" borderId="2" xfId="1" applyNumberFormat="1" applyFont="1" applyBorder="1" applyAlignment="1">
      <alignment horizontal="center"/>
    </xf>
    <xf numFmtId="167" fontId="7" fillId="0" borderId="9" xfId="1" applyNumberFormat="1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166" fontId="6" fillId="0" borderId="14" xfId="1" applyNumberFormat="1" applyFont="1" applyFill="1" applyBorder="1" applyAlignment="1">
      <alignment vertical="center" wrapText="1"/>
    </xf>
    <xf numFmtId="166" fontId="6" fillId="0" borderId="14" xfId="1" applyNumberFormat="1" applyFont="1" applyFill="1" applyBorder="1" applyAlignment="1">
      <alignment horizontal="center" vertical="center" wrapText="1"/>
    </xf>
    <xf numFmtId="14" fontId="6" fillId="0" borderId="41" xfId="0" applyNumberFormat="1" applyFont="1" applyFill="1" applyBorder="1" applyAlignment="1">
      <alignment horizontal="center" vertical="center"/>
    </xf>
    <xf numFmtId="14" fontId="6" fillId="0" borderId="11" xfId="0" applyNumberFormat="1" applyFont="1" applyFill="1" applyBorder="1" applyAlignment="1">
      <alignment horizontal="center" vertical="center"/>
    </xf>
    <xf numFmtId="14" fontId="6" fillId="0" borderId="42" xfId="0" applyNumberFormat="1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14" fontId="6" fillId="0" borderId="14" xfId="0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67" fontId="6" fillId="0" borderId="14" xfId="1" applyNumberFormat="1" applyFont="1" applyFill="1" applyBorder="1" applyAlignment="1">
      <alignment horizontal="center" vertical="center" wrapText="1"/>
    </xf>
    <xf numFmtId="14" fontId="7" fillId="0" borderId="12" xfId="0" quotePrefix="1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 wrapText="1"/>
    </xf>
    <xf numFmtId="166" fontId="7" fillId="0" borderId="12" xfId="1" applyNumberFormat="1" applyFont="1" applyFill="1" applyBorder="1" applyAlignment="1">
      <alignment vertical="center"/>
    </xf>
    <xf numFmtId="166" fontId="6" fillId="0" borderId="12" xfId="1" applyNumberFormat="1" applyFont="1" applyFill="1" applyBorder="1" applyAlignment="1">
      <alignment vertical="center"/>
    </xf>
    <xf numFmtId="41" fontId="7" fillId="0" borderId="12" xfId="2" applyFont="1" applyFill="1" applyBorder="1" applyAlignment="1">
      <alignment vertical="center"/>
    </xf>
    <xf numFmtId="167" fontId="6" fillId="0" borderId="12" xfId="1" applyNumberFormat="1" applyFont="1" applyFill="1" applyBorder="1" applyAlignment="1">
      <alignment horizontal="center" vertical="center"/>
    </xf>
    <xf numFmtId="14" fontId="7" fillId="0" borderId="13" xfId="0" quotePrefix="1" applyNumberFormat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vertical="center" wrapText="1"/>
    </xf>
    <xf numFmtId="166" fontId="7" fillId="0" borderId="13" xfId="1" applyNumberFormat="1" applyFont="1" applyFill="1" applyBorder="1" applyAlignment="1">
      <alignment vertical="center"/>
    </xf>
    <xf numFmtId="167" fontId="7" fillId="0" borderId="13" xfId="1" applyNumberFormat="1" applyFont="1" applyFill="1" applyBorder="1" applyAlignment="1">
      <alignment vertical="center"/>
    </xf>
    <xf numFmtId="14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41" fontId="6" fillId="3" borderId="5" xfId="0" applyNumberFormat="1" applyFont="1" applyFill="1" applyBorder="1" applyAlignment="1">
      <alignment vertical="center"/>
    </xf>
    <xf numFmtId="41" fontId="7" fillId="0" borderId="12" xfId="2" applyFont="1" applyFill="1" applyBorder="1" applyAlignment="1">
      <alignment horizontal="center" vertical="center"/>
    </xf>
    <xf numFmtId="14" fontId="7" fillId="0" borderId="13" xfId="0" quotePrefix="1" applyNumberFormat="1" applyFont="1" applyFill="1" applyBorder="1" applyAlignment="1">
      <alignment vertical="center"/>
    </xf>
    <xf numFmtId="166" fontId="6" fillId="0" borderId="13" xfId="1" applyNumberFormat="1" applyFont="1" applyFill="1" applyBorder="1" applyAlignment="1">
      <alignment vertical="center"/>
    </xf>
    <xf numFmtId="41" fontId="7" fillId="0" borderId="13" xfId="2" applyFont="1" applyFill="1" applyBorder="1" applyAlignment="1">
      <alignment horizontal="center" vertical="center"/>
    </xf>
    <xf numFmtId="167" fontId="6" fillId="0" borderId="13" xfId="1" applyNumberFormat="1" applyFont="1" applyFill="1" applyBorder="1" applyAlignment="1">
      <alignment horizontal="center" vertical="center"/>
    </xf>
    <xf numFmtId="166" fontId="6" fillId="3" borderId="5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66" fontId="6" fillId="3" borderId="0" xfId="0" applyNumberFormat="1" applyFont="1" applyFill="1" applyBorder="1" applyAlignment="1">
      <alignment vertical="center"/>
    </xf>
    <xf numFmtId="41" fontId="7" fillId="0" borderId="13" xfId="2" applyFont="1" applyFill="1" applyBorder="1" applyAlignment="1">
      <alignment vertical="center"/>
    </xf>
    <xf numFmtId="41" fontId="7" fillId="0" borderId="5" xfId="0" applyNumberFormat="1" applyFont="1" applyFill="1" applyBorder="1" applyAlignment="1">
      <alignment vertical="center"/>
    </xf>
    <xf numFmtId="41" fontId="7" fillId="3" borderId="5" xfId="0" applyNumberFormat="1" applyFont="1" applyFill="1" applyBorder="1" applyAlignment="1">
      <alignment vertical="center"/>
    </xf>
    <xf numFmtId="166" fontId="7" fillId="3" borderId="5" xfId="0" applyNumberFormat="1" applyFont="1" applyFill="1" applyBorder="1" applyAlignment="1">
      <alignment vertical="center"/>
    </xf>
    <xf numFmtId="14" fontId="7" fillId="0" borderId="1" xfId="0" quotePrefix="1" applyNumberFormat="1" applyFont="1" applyFill="1" applyBorder="1" applyAlignment="1">
      <alignment horizontal="left" vertical="center"/>
    </xf>
    <xf numFmtId="166" fontId="7" fillId="0" borderId="1" xfId="1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0" fontId="19" fillId="4" borderId="14" xfId="0" quotePrefix="1" applyFont="1" applyFill="1" applyBorder="1" applyAlignment="1">
      <alignment horizontal="center" vertical="center" wrapText="1"/>
    </xf>
    <xf numFmtId="0" fontId="19" fillId="4" borderId="25" xfId="0" quotePrefix="1" applyFont="1" applyFill="1" applyBorder="1" applyAlignment="1">
      <alignment horizontal="center" vertical="center" wrapText="1"/>
    </xf>
    <xf numFmtId="0" fontId="19" fillId="4" borderId="5" xfId="0" quotePrefix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wrapText="1"/>
    </xf>
    <xf numFmtId="0" fontId="19" fillId="0" borderId="25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4" xfId="0" quotePrefix="1" applyFont="1" applyBorder="1" applyAlignment="1">
      <alignment horizontal="center" wrapText="1"/>
    </xf>
    <xf numFmtId="0" fontId="19" fillId="0" borderId="25" xfId="0" quotePrefix="1" applyFont="1" applyBorder="1" applyAlignment="1">
      <alignment horizontal="center" wrapText="1"/>
    </xf>
    <xf numFmtId="0" fontId="19" fillId="0" borderId="5" xfId="0" quotePrefix="1" applyFont="1" applyBorder="1" applyAlignment="1">
      <alignment horizontal="center" wrapText="1"/>
    </xf>
    <xf numFmtId="0" fontId="19" fillId="4" borderId="18" xfId="0" applyFont="1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Comma [0] 2" xfId="5"/>
    <cellStyle name="Comma 2" xfId="4"/>
    <cellStyle name="Excel Built-in Normal" xfId="8"/>
    <cellStyle name="Normal" xfId="0" builtinId="0"/>
    <cellStyle name="Normal 2" xfId="7"/>
    <cellStyle name="Normal 5" xfId="6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topLeftCell="A153" zoomScale="85" zoomScaleNormal="85" workbookViewId="0">
      <selection activeCell="Q151" sqref="Q151"/>
    </sheetView>
  </sheetViews>
  <sheetFormatPr defaultColWidth="9.140625" defaultRowHeight="12" x14ac:dyDescent="0.25"/>
  <cols>
    <col min="1" max="1" width="8.28515625" style="35" customWidth="1"/>
    <col min="2" max="2" width="15" style="35" customWidth="1"/>
    <col min="3" max="3" width="33.140625" style="15" customWidth="1"/>
    <col min="4" max="4" width="7.28515625" style="10" customWidth="1"/>
    <col min="5" max="6" width="9.42578125" style="10" customWidth="1"/>
    <col min="7" max="7" width="8.42578125" style="10" customWidth="1"/>
    <col min="8" max="8" width="10.140625" style="10" customWidth="1"/>
    <col min="9" max="9" width="9" style="10" customWidth="1"/>
    <col min="10" max="10" width="9.85546875" style="10" customWidth="1"/>
    <col min="11" max="11" width="8.28515625" style="10" customWidth="1"/>
    <col min="12" max="12" width="9.28515625" style="10" customWidth="1"/>
    <col min="13" max="13" width="5.7109375" style="10" customWidth="1"/>
    <col min="14" max="16384" width="9.140625" style="10"/>
  </cols>
  <sheetData>
    <row r="1" spans="1:13" x14ac:dyDescent="0.25">
      <c r="A1" s="7" t="s">
        <v>0</v>
      </c>
      <c r="B1" s="7"/>
      <c r="C1" s="8"/>
      <c r="D1" s="9"/>
      <c r="E1" s="9"/>
      <c r="F1" s="9"/>
    </row>
    <row r="2" spans="1:13" x14ac:dyDescent="0.25">
      <c r="A2" s="11" t="s">
        <v>1</v>
      </c>
      <c r="B2" s="11"/>
      <c r="C2" s="12"/>
      <c r="D2" s="13"/>
      <c r="E2" s="13"/>
      <c r="F2" s="13"/>
    </row>
    <row r="3" spans="1:13" x14ac:dyDescent="0.25">
      <c r="A3" s="261" t="s">
        <v>79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</row>
    <row r="4" spans="1:13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s="15" customFormat="1" x14ac:dyDescent="0.25">
      <c r="A5" s="263" t="s">
        <v>2</v>
      </c>
      <c r="B5" s="263" t="s">
        <v>59</v>
      </c>
      <c r="C5" s="264" t="s">
        <v>3</v>
      </c>
      <c r="D5" s="265" t="s">
        <v>4</v>
      </c>
      <c r="E5" s="265"/>
      <c r="F5" s="265"/>
      <c r="G5" s="265" t="s">
        <v>5</v>
      </c>
      <c r="H5" s="265"/>
      <c r="I5" s="265"/>
      <c r="J5" s="265"/>
      <c r="K5" s="14"/>
      <c r="L5" s="14"/>
      <c r="M5" s="266" t="s">
        <v>6</v>
      </c>
    </row>
    <row r="6" spans="1:13" s="15" customFormat="1" ht="48" x14ac:dyDescent="0.25">
      <c r="A6" s="334"/>
      <c r="B6" s="334"/>
      <c r="C6" s="335"/>
      <c r="D6" s="326" t="s">
        <v>7</v>
      </c>
      <c r="E6" s="326" t="s">
        <v>8</v>
      </c>
      <c r="F6" s="326" t="s">
        <v>9</v>
      </c>
      <c r="G6" s="327" t="s">
        <v>7</v>
      </c>
      <c r="H6" s="327" t="s">
        <v>10</v>
      </c>
      <c r="I6" s="327" t="s">
        <v>11</v>
      </c>
      <c r="J6" s="327" t="s">
        <v>12</v>
      </c>
      <c r="K6" s="327" t="s">
        <v>13</v>
      </c>
      <c r="L6" s="327" t="s">
        <v>14</v>
      </c>
      <c r="M6" s="336"/>
    </row>
    <row r="7" spans="1:13" s="33" customFormat="1" x14ac:dyDescent="0.25">
      <c r="A7" s="337">
        <v>43679</v>
      </c>
      <c r="B7" s="337" t="s">
        <v>61</v>
      </c>
      <c r="C7" s="338" t="s">
        <v>15</v>
      </c>
      <c r="D7" s="339"/>
      <c r="E7" s="340"/>
      <c r="F7" s="339"/>
      <c r="G7" s="341">
        <v>100000</v>
      </c>
      <c r="H7" s="339"/>
      <c r="I7" s="339"/>
      <c r="J7" s="339"/>
      <c r="K7" s="339"/>
      <c r="L7" s="339"/>
      <c r="M7" s="342"/>
    </row>
    <row r="8" spans="1:13" s="33" customFormat="1" ht="24" x14ac:dyDescent="0.25">
      <c r="A8" s="17">
        <v>43679</v>
      </c>
      <c r="B8" s="17" t="s">
        <v>62</v>
      </c>
      <c r="C8" s="18" t="s">
        <v>16</v>
      </c>
      <c r="D8" s="19"/>
      <c r="E8" s="20"/>
      <c r="F8" s="19"/>
      <c r="G8" s="21">
        <v>94000</v>
      </c>
      <c r="H8" s="19"/>
      <c r="I8" s="19"/>
      <c r="J8" s="19"/>
      <c r="K8" s="19"/>
      <c r="L8" s="19"/>
      <c r="M8" s="22"/>
    </row>
    <row r="9" spans="1:13" s="33" customFormat="1" x14ac:dyDescent="0.25">
      <c r="A9" s="17">
        <v>43680</v>
      </c>
      <c r="B9" s="17" t="s">
        <v>61</v>
      </c>
      <c r="C9" s="18" t="s">
        <v>15</v>
      </c>
      <c r="D9" s="19"/>
      <c r="E9" s="20"/>
      <c r="F9" s="19"/>
      <c r="G9" s="19"/>
      <c r="H9" s="19"/>
      <c r="I9" s="21">
        <v>45000</v>
      </c>
      <c r="J9" s="19"/>
      <c r="K9" s="19"/>
      <c r="L9" s="19"/>
      <c r="M9" s="22"/>
    </row>
    <row r="10" spans="1:13" s="33" customFormat="1" x14ac:dyDescent="0.25">
      <c r="A10" s="17">
        <v>43681</v>
      </c>
      <c r="B10" s="17" t="s">
        <v>63</v>
      </c>
      <c r="C10" s="18" t="s">
        <v>17</v>
      </c>
      <c r="D10" s="19"/>
      <c r="E10" s="20"/>
      <c r="F10" s="19"/>
      <c r="G10" s="19"/>
      <c r="H10" s="21">
        <v>1000000</v>
      </c>
      <c r="I10" s="19"/>
      <c r="J10" s="19"/>
      <c r="K10" s="19"/>
      <c r="L10" s="19"/>
      <c r="M10" s="22"/>
    </row>
    <row r="11" spans="1:13" s="33" customFormat="1" x14ac:dyDescent="0.25">
      <c r="A11" s="17">
        <v>43681</v>
      </c>
      <c r="B11" s="17" t="s">
        <v>60</v>
      </c>
      <c r="C11" s="18" t="s">
        <v>18</v>
      </c>
      <c r="D11" s="19"/>
      <c r="E11" s="20"/>
      <c r="F11" s="19"/>
      <c r="G11" s="19"/>
      <c r="H11" s="21">
        <v>75000</v>
      </c>
      <c r="I11" s="19"/>
      <c r="J11" s="19"/>
      <c r="K11" s="19"/>
      <c r="L11" s="19"/>
      <c r="M11" s="22"/>
    </row>
    <row r="12" spans="1:13" s="33" customFormat="1" x14ac:dyDescent="0.25">
      <c r="A12" s="17">
        <v>43682</v>
      </c>
      <c r="B12" s="17" t="s">
        <v>60</v>
      </c>
      <c r="C12" s="18" t="s">
        <v>19</v>
      </c>
      <c r="D12" s="19"/>
      <c r="E12" s="20"/>
      <c r="F12" s="19"/>
      <c r="G12" s="19"/>
      <c r="H12" s="21">
        <v>713000</v>
      </c>
      <c r="I12" s="19"/>
      <c r="J12" s="19"/>
      <c r="K12" s="19"/>
      <c r="L12" s="19"/>
      <c r="M12" s="22"/>
    </row>
    <row r="13" spans="1:13" s="33" customFormat="1" ht="24" x14ac:dyDescent="0.25">
      <c r="A13" s="17">
        <v>43683</v>
      </c>
      <c r="B13" s="17" t="s">
        <v>61</v>
      </c>
      <c r="C13" s="18" t="s">
        <v>20</v>
      </c>
      <c r="D13" s="19"/>
      <c r="E13" s="20"/>
      <c r="F13" s="19"/>
      <c r="G13" s="19"/>
      <c r="H13" s="19"/>
      <c r="I13" s="19"/>
      <c r="J13" s="21">
        <v>330000</v>
      </c>
      <c r="K13" s="19"/>
      <c r="L13" s="19"/>
      <c r="M13" s="22"/>
    </row>
    <row r="14" spans="1:13" s="33" customFormat="1" x14ac:dyDescent="0.25">
      <c r="A14" s="17">
        <v>43683</v>
      </c>
      <c r="B14" s="17" t="s">
        <v>63</v>
      </c>
      <c r="C14" s="18" t="s">
        <v>21</v>
      </c>
      <c r="D14" s="19"/>
      <c r="E14" s="20"/>
      <c r="F14" s="19"/>
      <c r="G14" s="19"/>
      <c r="H14" s="19"/>
      <c r="I14" s="19"/>
      <c r="J14" s="21">
        <v>30000</v>
      </c>
      <c r="K14" s="19"/>
      <c r="L14" s="19"/>
      <c r="M14" s="22"/>
    </row>
    <row r="15" spans="1:13" s="33" customFormat="1" x14ac:dyDescent="0.25">
      <c r="A15" s="17">
        <v>43683</v>
      </c>
      <c r="B15" s="17" t="s">
        <v>60</v>
      </c>
      <c r="C15" s="18" t="s">
        <v>22</v>
      </c>
      <c r="D15" s="19"/>
      <c r="E15" s="20"/>
      <c r="F15" s="19"/>
      <c r="G15" s="19"/>
      <c r="H15" s="19"/>
      <c r="I15" s="19"/>
      <c r="J15" s="21">
        <v>236000</v>
      </c>
      <c r="K15" s="19"/>
      <c r="L15" s="19"/>
      <c r="M15" s="22"/>
    </row>
    <row r="16" spans="1:13" s="33" customFormat="1" x14ac:dyDescent="0.25">
      <c r="A16" s="17">
        <v>43683</v>
      </c>
      <c r="B16" s="17" t="s">
        <v>63</v>
      </c>
      <c r="C16" s="18" t="s">
        <v>23</v>
      </c>
      <c r="D16" s="19"/>
      <c r="E16" s="20"/>
      <c r="F16" s="19"/>
      <c r="G16" s="19"/>
      <c r="H16" s="19"/>
      <c r="I16" s="19"/>
      <c r="J16" s="21">
        <v>320000</v>
      </c>
      <c r="K16" s="19"/>
      <c r="L16" s="19"/>
      <c r="M16" s="22"/>
    </row>
    <row r="17" spans="1:13" s="33" customFormat="1" ht="24" x14ac:dyDescent="0.25">
      <c r="A17" s="17">
        <v>43683</v>
      </c>
      <c r="B17" s="17" t="s">
        <v>64</v>
      </c>
      <c r="C17" s="18" t="s">
        <v>38</v>
      </c>
      <c r="D17" s="19">
        <v>820000</v>
      </c>
      <c r="E17" s="20"/>
      <c r="F17" s="19"/>
      <c r="G17" s="19"/>
      <c r="H17" s="19"/>
      <c r="I17" s="19"/>
      <c r="J17" s="19"/>
      <c r="K17" s="19"/>
      <c r="L17" s="19"/>
      <c r="M17" s="22"/>
    </row>
    <row r="18" spans="1:13" s="33" customFormat="1" ht="24" x14ac:dyDescent="0.25">
      <c r="A18" s="17">
        <v>43683</v>
      </c>
      <c r="B18" s="17" t="s">
        <v>64</v>
      </c>
      <c r="C18" s="18" t="s">
        <v>39</v>
      </c>
      <c r="D18" s="19"/>
      <c r="E18" s="20"/>
      <c r="F18" s="19"/>
      <c r="G18" s="19"/>
      <c r="H18" s="19">
        <v>35550000</v>
      </c>
      <c r="I18" s="19"/>
      <c r="J18" s="19"/>
      <c r="K18" s="19"/>
      <c r="L18" s="19"/>
      <c r="M18" s="22"/>
    </row>
    <row r="19" spans="1:13" s="33" customFormat="1" x14ac:dyDescent="0.25">
      <c r="A19" s="17">
        <v>43683</v>
      </c>
      <c r="B19" s="17" t="s">
        <v>62</v>
      </c>
      <c r="C19" s="18" t="s">
        <v>40</v>
      </c>
      <c r="D19" s="19"/>
      <c r="E19" s="20"/>
      <c r="F19" s="19"/>
      <c r="G19" s="19"/>
      <c r="H19" s="19"/>
      <c r="I19" s="19"/>
      <c r="J19" s="19"/>
      <c r="K19" s="19"/>
      <c r="L19" s="19">
        <v>5000000</v>
      </c>
      <c r="M19" s="22"/>
    </row>
    <row r="20" spans="1:13" s="33" customFormat="1" x14ac:dyDescent="0.25">
      <c r="A20" s="17">
        <v>43684</v>
      </c>
      <c r="B20" s="17" t="s">
        <v>61</v>
      </c>
      <c r="C20" s="18" t="s">
        <v>36</v>
      </c>
      <c r="D20" s="19"/>
      <c r="E20" s="20"/>
      <c r="F20" s="19"/>
      <c r="G20" s="19"/>
      <c r="H20" s="19">
        <v>500000</v>
      </c>
      <c r="I20" s="19"/>
      <c r="J20" s="19"/>
      <c r="K20" s="19"/>
      <c r="L20" s="19"/>
      <c r="M20" s="22"/>
    </row>
    <row r="21" spans="1:13" s="33" customFormat="1" x14ac:dyDescent="0.25">
      <c r="A21" s="17">
        <v>43684</v>
      </c>
      <c r="B21" s="17" t="s">
        <v>62</v>
      </c>
      <c r="C21" s="18" t="s">
        <v>43</v>
      </c>
      <c r="D21" s="19"/>
      <c r="E21" s="20"/>
      <c r="F21" s="19"/>
      <c r="G21" s="19"/>
      <c r="H21" s="19">
        <v>650000</v>
      </c>
      <c r="I21" s="19"/>
      <c r="J21" s="19"/>
      <c r="K21" s="19"/>
      <c r="L21" s="19"/>
      <c r="M21" s="22"/>
    </row>
    <row r="22" spans="1:13" s="33" customFormat="1" ht="24" x14ac:dyDescent="0.25">
      <c r="A22" s="17">
        <v>43685</v>
      </c>
      <c r="B22" s="17" t="s">
        <v>65</v>
      </c>
      <c r="C22" s="18" t="s">
        <v>27</v>
      </c>
      <c r="D22" s="19"/>
      <c r="E22" s="20"/>
      <c r="F22" s="19"/>
      <c r="G22" s="19"/>
      <c r="H22" s="21">
        <v>2000000</v>
      </c>
      <c r="I22" s="19"/>
      <c r="J22" s="19"/>
      <c r="K22" s="19"/>
      <c r="L22" s="19"/>
      <c r="M22" s="22"/>
    </row>
    <row r="23" spans="1:13" s="33" customFormat="1" x14ac:dyDescent="0.25">
      <c r="A23" s="17">
        <v>43685</v>
      </c>
      <c r="B23" s="17" t="s">
        <v>62</v>
      </c>
      <c r="C23" s="18" t="s">
        <v>28</v>
      </c>
      <c r="D23" s="19"/>
      <c r="E23" s="20"/>
      <c r="F23" s="19"/>
      <c r="G23" s="19"/>
      <c r="H23" s="21">
        <v>7700</v>
      </c>
      <c r="I23" s="19"/>
      <c r="J23" s="19"/>
      <c r="K23" s="19"/>
      <c r="L23" s="19"/>
      <c r="M23" s="22"/>
    </row>
    <row r="24" spans="1:13" s="33" customFormat="1" ht="24" x14ac:dyDescent="0.25">
      <c r="A24" s="17">
        <v>43685</v>
      </c>
      <c r="B24" s="17" t="s">
        <v>64</v>
      </c>
      <c r="C24" s="18" t="s">
        <v>29</v>
      </c>
      <c r="D24" s="19"/>
      <c r="E24" s="20"/>
      <c r="F24" s="19"/>
      <c r="G24" s="21"/>
      <c r="H24" s="19">
        <v>35400000</v>
      </c>
      <c r="I24" s="19"/>
      <c r="J24" s="19"/>
      <c r="K24" s="19"/>
      <c r="L24" s="19"/>
      <c r="M24" s="22"/>
    </row>
    <row r="25" spans="1:13" s="33" customFormat="1" ht="24" x14ac:dyDescent="0.25">
      <c r="A25" s="17">
        <v>43685</v>
      </c>
      <c r="B25" s="17" t="s">
        <v>65</v>
      </c>
      <c r="C25" s="18" t="s">
        <v>37</v>
      </c>
      <c r="D25" s="19"/>
      <c r="E25" s="20"/>
      <c r="F25" s="19"/>
      <c r="G25" s="19"/>
      <c r="H25" s="19">
        <v>2400000</v>
      </c>
      <c r="I25" s="19"/>
      <c r="J25" s="19"/>
      <c r="K25" s="19"/>
      <c r="L25" s="19"/>
      <c r="M25" s="22"/>
    </row>
    <row r="26" spans="1:13" s="33" customFormat="1" x14ac:dyDescent="0.25">
      <c r="A26" s="17">
        <v>43686</v>
      </c>
      <c r="B26" s="17" t="s">
        <v>66</v>
      </c>
      <c r="C26" s="18" t="s">
        <v>30</v>
      </c>
      <c r="D26" s="19"/>
      <c r="E26" s="20"/>
      <c r="F26" s="19"/>
      <c r="G26" s="21"/>
      <c r="H26" s="19">
        <v>7000000</v>
      </c>
      <c r="I26" s="19"/>
      <c r="J26" s="19"/>
      <c r="K26" s="19"/>
      <c r="L26" s="19"/>
      <c r="M26" s="22"/>
    </row>
    <row r="27" spans="1:13" s="33" customFormat="1" x14ac:dyDescent="0.25">
      <c r="A27" s="17">
        <v>43687</v>
      </c>
      <c r="B27" s="17" t="s">
        <v>61</v>
      </c>
      <c r="C27" s="18" t="s">
        <v>24</v>
      </c>
      <c r="D27" s="19"/>
      <c r="E27" s="20"/>
      <c r="F27" s="19"/>
      <c r="G27" s="19"/>
      <c r="H27" s="21">
        <v>400000</v>
      </c>
      <c r="I27" s="19"/>
      <c r="J27" s="19"/>
      <c r="K27" s="19"/>
      <c r="L27" s="19"/>
      <c r="M27" s="22"/>
    </row>
    <row r="28" spans="1:13" s="33" customFormat="1" x14ac:dyDescent="0.25">
      <c r="A28" s="17">
        <v>43687</v>
      </c>
      <c r="B28" s="17" t="s">
        <v>61</v>
      </c>
      <c r="C28" s="18" t="s">
        <v>25</v>
      </c>
      <c r="D28" s="19"/>
      <c r="E28" s="20"/>
      <c r="F28" s="19"/>
      <c r="G28" s="19"/>
      <c r="H28" s="21">
        <v>200000</v>
      </c>
      <c r="I28" s="19"/>
      <c r="J28" s="19"/>
      <c r="K28" s="19"/>
      <c r="L28" s="19"/>
      <c r="M28" s="22"/>
    </row>
    <row r="29" spans="1:13" s="33" customFormat="1" ht="24" x14ac:dyDescent="0.25">
      <c r="A29" s="17">
        <v>43687</v>
      </c>
      <c r="B29" s="17" t="s">
        <v>64</v>
      </c>
      <c r="C29" s="18" t="s">
        <v>35</v>
      </c>
      <c r="D29" s="20"/>
      <c r="E29" s="23">
        <v>56911900</v>
      </c>
      <c r="F29" s="19">
        <v>25316750</v>
      </c>
      <c r="G29" s="20"/>
      <c r="H29" s="20"/>
      <c r="I29" s="20"/>
      <c r="J29" s="20"/>
      <c r="K29" s="20"/>
      <c r="L29" s="20"/>
      <c r="M29" s="22"/>
    </row>
    <row r="30" spans="1:13" s="33" customFormat="1" x14ac:dyDescent="0.25">
      <c r="A30" s="17">
        <v>43688</v>
      </c>
      <c r="B30" s="17" t="s">
        <v>66</v>
      </c>
      <c r="C30" s="18" t="s">
        <v>31</v>
      </c>
      <c r="D30" s="19"/>
      <c r="E30" s="20"/>
      <c r="F30" s="19"/>
      <c r="G30" s="19"/>
      <c r="H30" s="21">
        <v>2200000</v>
      </c>
      <c r="I30" s="19"/>
      <c r="J30" s="19"/>
      <c r="K30" s="19"/>
      <c r="L30" s="19"/>
      <c r="M30" s="22"/>
    </row>
    <row r="31" spans="1:13" s="33" customFormat="1" x14ac:dyDescent="0.25">
      <c r="A31" s="17">
        <v>43688</v>
      </c>
      <c r="B31" s="17" t="s">
        <v>62</v>
      </c>
      <c r="C31" s="18" t="s">
        <v>28</v>
      </c>
      <c r="D31" s="19"/>
      <c r="E31" s="20"/>
      <c r="F31" s="19"/>
      <c r="G31" s="19"/>
      <c r="H31" s="21">
        <v>7700</v>
      </c>
      <c r="I31" s="19"/>
      <c r="J31" s="19"/>
      <c r="K31" s="19"/>
      <c r="L31" s="19"/>
      <c r="M31" s="22"/>
    </row>
    <row r="32" spans="1:13" s="33" customFormat="1" x14ac:dyDescent="0.25">
      <c r="A32" s="17">
        <v>43689</v>
      </c>
      <c r="B32" s="17" t="s">
        <v>62</v>
      </c>
      <c r="C32" s="18" t="s">
        <v>26</v>
      </c>
      <c r="D32" s="19"/>
      <c r="E32" s="20"/>
      <c r="F32" s="19"/>
      <c r="G32" s="19"/>
      <c r="H32" s="19"/>
      <c r="I32" s="21">
        <v>75000</v>
      </c>
      <c r="J32" s="19"/>
      <c r="K32" s="19"/>
      <c r="L32" s="19"/>
      <c r="M32" s="22"/>
    </row>
    <row r="33" spans="1:13" s="33" customFormat="1" ht="24" x14ac:dyDescent="0.25">
      <c r="A33" s="17">
        <v>43689</v>
      </c>
      <c r="B33" s="17" t="s">
        <v>61</v>
      </c>
      <c r="C33" s="18" t="s">
        <v>48</v>
      </c>
      <c r="D33" s="19"/>
      <c r="E33" s="20"/>
      <c r="F33" s="19"/>
      <c r="G33" s="19"/>
      <c r="H33" s="19">
        <v>284000</v>
      </c>
      <c r="I33" s="19"/>
      <c r="J33" s="19"/>
      <c r="K33" s="19"/>
      <c r="L33" s="19"/>
      <c r="M33" s="22"/>
    </row>
    <row r="34" spans="1:13" s="33" customFormat="1" x14ac:dyDescent="0.25">
      <c r="A34" s="17">
        <v>43689</v>
      </c>
      <c r="B34" s="17" t="s">
        <v>61</v>
      </c>
      <c r="C34" s="18" t="s">
        <v>49</v>
      </c>
      <c r="D34" s="19"/>
      <c r="E34" s="20"/>
      <c r="F34" s="19"/>
      <c r="G34" s="19"/>
      <c r="H34" s="19"/>
      <c r="I34" s="19">
        <v>72000</v>
      </c>
      <c r="J34" s="19"/>
      <c r="K34" s="19"/>
      <c r="L34" s="19"/>
      <c r="M34" s="22"/>
    </row>
    <row r="35" spans="1:13" s="33" customFormat="1" x14ac:dyDescent="0.25">
      <c r="A35" s="17">
        <v>43691</v>
      </c>
      <c r="B35" s="17" t="s">
        <v>60</v>
      </c>
      <c r="C35" s="24" t="s">
        <v>32</v>
      </c>
      <c r="D35" s="19"/>
      <c r="E35" s="20"/>
      <c r="F35" s="19"/>
      <c r="G35" s="19"/>
      <c r="H35" s="19">
        <v>150000</v>
      </c>
      <c r="I35" s="19"/>
      <c r="J35" s="19"/>
      <c r="K35" s="19"/>
      <c r="L35" s="19"/>
      <c r="M35" s="22"/>
    </row>
    <row r="36" spans="1:13" s="33" customFormat="1" x14ac:dyDescent="0.25">
      <c r="A36" s="17">
        <v>43691</v>
      </c>
      <c r="B36" s="17" t="s">
        <v>62</v>
      </c>
      <c r="C36" s="18" t="s">
        <v>33</v>
      </c>
      <c r="D36" s="19"/>
      <c r="E36" s="20"/>
      <c r="F36" s="19"/>
      <c r="G36" s="19"/>
      <c r="H36" s="19">
        <v>15000</v>
      </c>
      <c r="I36" s="19"/>
      <c r="J36" s="19"/>
      <c r="K36" s="19"/>
      <c r="L36" s="19"/>
      <c r="M36" s="22"/>
    </row>
    <row r="37" spans="1:13" s="33" customFormat="1" x14ac:dyDescent="0.25">
      <c r="A37" s="17">
        <v>43691</v>
      </c>
      <c r="B37" s="17" t="s">
        <v>62</v>
      </c>
      <c r="C37" s="18" t="s">
        <v>34</v>
      </c>
      <c r="D37" s="19"/>
      <c r="E37" s="20"/>
      <c r="F37" s="19"/>
      <c r="G37" s="19">
        <v>2000000</v>
      </c>
      <c r="H37" s="19"/>
      <c r="I37" s="19"/>
      <c r="J37" s="19"/>
      <c r="K37" s="19"/>
      <c r="L37" s="19"/>
      <c r="M37" s="22"/>
    </row>
    <row r="38" spans="1:13" s="33" customFormat="1" x14ac:dyDescent="0.25">
      <c r="A38" s="25">
        <v>43694</v>
      </c>
      <c r="B38" s="25" t="s">
        <v>61</v>
      </c>
      <c r="C38" s="18" t="s">
        <v>44</v>
      </c>
      <c r="D38" s="19"/>
      <c r="E38" s="20"/>
      <c r="F38" s="19"/>
      <c r="G38" s="19"/>
      <c r="H38" s="19">
        <v>900000</v>
      </c>
      <c r="I38" s="19"/>
      <c r="J38" s="19"/>
      <c r="K38" s="19"/>
      <c r="L38" s="19"/>
      <c r="M38" s="22"/>
    </row>
    <row r="39" spans="1:13" s="33" customFormat="1" ht="24" x14ac:dyDescent="0.25">
      <c r="A39" s="25">
        <v>43695</v>
      </c>
      <c r="B39" s="25" t="s">
        <v>60</v>
      </c>
      <c r="C39" s="18" t="s">
        <v>50</v>
      </c>
      <c r="D39" s="19"/>
      <c r="E39" s="20"/>
      <c r="F39" s="19"/>
      <c r="G39" s="19"/>
      <c r="H39" s="19"/>
      <c r="I39" s="19"/>
      <c r="J39" s="19">
        <v>600000</v>
      </c>
      <c r="K39" s="19"/>
      <c r="L39" s="19"/>
      <c r="M39" s="22"/>
    </row>
    <row r="40" spans="1:13" s="33" customFormat="1" x14ac:dyDescent="0.25">
      <c r="A40" s="25">
        <v>43695</v>
      </c>
      <c r="B40" s="25" t="s">
        <v>63</v>
      </c>
      <c r="C40" s="18" t="s">
        <v>21</v>
      </c>
      <c r="D40" s="19"/>
      <c r="E40" s="20"/>
      <c r="F40" s="19"/>
      <c r="G40" s="19"/>
      <c r="H40" s="19"/>
      <c r="I40" s="19"/>
      <c r="J40" s="19">
        <v>140000</v>
      </c>
      <c r="K40" s="19"/>
      <c r="L40" s="19"/>
      <c r="M40" s="22"/>
    </row>
    <row r="41" spans="1:13" s="33" customFormat="1" ht="24" x14ac:dyDescent="0.25">
      <c r="A41" s="25">
        <v>43695</v>
      </c>
      <c r="B41" s="25" t="s">
        <v>60</v>
      </c>
      <c r="C41" s="18" t="s">
        <v>51</v>
      </c>
      <c r="D41" s="19"/>
      <c r="E41" s="20"/>
      <c r="F41" s="19"/>
      <c r="G41" s="19"/>
      <c r="H41" s="19"/>
      <c r="I41" s="19"/>
      <c r="J41" s="19">
        <v>720000</v>
      </c>
      <c r="K41" s="19"/>
      <c r="L41" s="19"/>
      <c r="M41" s="22"/>
    </row>
    <row r="42" spans="1:13" s="33" customFormat="1" x14ac:dyDescent="0.25">
      <c r="A42" s="25">
        <v>43695</v>
      </c>
      <c r="B42" s="25" t="s">
        <v>63</v>
      </c>
      <c r="C42" s="18" t="s">
        <v>52</v>
      </c>
      <c r="D42" s="19"/>
      <c r="E42" s="20"/>
      <c r="F42" s="19"/>
      <c r="G42" s="19"/>
      <c r="H42" s="19"/>
      <c r="I42" s="19"/>
      <c r="J42" s="19">
        <v>1430000</v>
      </c>
      <c r="K42" s="19"/>
      <c r="L42" s="19"/>
      <c r="M42" s="22"/>
    </row>
    <row r="43" spans="1:13" s="33" customFormat="1" x14ac:dyDescent="0.25">
      <c r="A43" s="25">
        <v>43695</v>
      </c>
      <c r="B43" s="25" t="s">
        <v>60</v>
      </c>
      <c r="C43" s="18" t="s">
        <v>53</v>
      </c>
      <c r="D43" s="19"/>
      <c r="E43" s="20"/>
      <c r="F43" s="19"/>
      <c r="G43" s="19"/>
      <c r="H43" s="19">
        <v>250000</v>
      </c>
      <c r="I43" s="19"/>
      <c r="J43" s="19"/>
      <c r="K43" s="19"/>
      <c r="L43" s="19"/>
      <c r="M43" s="22"/>
    </row>
    <row r="44" spans="1:13" s="33" customFormat="1" x14ac:dyDescent="0.25">
      <c r="A44" s="25">
        <v>43695</v>
      </c>
      <c r="B44" s="25" t="s">
        <v>63</v>
      </c>
      <c r="C44" s="18" t="s">
        <v>21</v>
      </c>
      <c r="D44" s="19"/>
      <c r="E44" s="20"/>
      <c r="F44" s="19"/>
      <c r="G44" s="19"/>
      <c r="H44" s="19">
        <v>120000</v>
      </c>
      <c r="I44" s="19"/>
      <c r="J44" s="19"/>
      <c r="K44" s="19"/>
      <c r="L44" s="19"/>
      <c r="M44" s="22"/>
    </row>
    <row r="45" spans="1:13" s="33" customFormat="1" ht="24" x14ac:dyDescent="0.25">
      <c r="A45" s="25">
        <v>43695</v>
      </c>
      <c r="B45" s="25" t="s">
        <v>60</v>
      </c>
      <c r="C45" s="18" t="s">
        <v>54</v>
      </c>
      <c r="D45" s="19"/>
      <c r="E45" s="20"/>
      <c r="F45" s="19"/>
      <c r="G45" s="19"/>
      <c r="H45" s="19">
        <v>240000</v>
      </c>
      <c r="I45" s="19"/>
      <c r="J45" s="19"/>
      <c r="K45" s="19"/>
      <c r="L45" s="19"/>
      <c r="M45" s="22"/>
    </row>
    <row r="46" spans="1:13" s="33" customFormat="1" x14ac:dyDescent="0.25">
      <c r="A46" s="25">
        <v>43695</v>
      </c>
      <c r="B46" s="25" t="s">
        <v>63</v>
      </c>
      <c r="C46" s="18" t="s">
        <v>55</v>
      </c>
      <c r="D46" s="19"/>
      <c r="E46" s="20"/>
      <c r="F46" s="19"/>
      <c r="G46" s="19"/>
      <c r="H46" s="19">
        <v>1000000</v>
      </c>
      <c r="I46" s="19"/>
      <c r="J46" s="19"/>
      <c r="K46" s="19"/>
      <c r="L46" s="19"/>
      <c r="M46" s="22"/>
    </row>
    <row r="47" spans="1:13" s="33" customFormat="1" x14ac:dyDescent="0.25">
      <c r="A47" s="25">
        <v>43696</v>
      </c>
      <c r="B47" s="25" t="s">
        <v>67</v>
      </c>
      <c r="C47" s="18" t="s">
        <v>41</v>
      </c>
      <c r="D47" s="19"/>
      <c r="E47" s="20"/>
      <c r="F47" s="19"/>
      <c r="G47" s="19"/>
      <c r="H47" s="19">
        <v>68000</v>
      </c>
      <c r="I47" s="19"/>
      <c r="J47" s="19"/>
      <c r="K47" s="19"/>
      <c r="L47" s="19"/>
      <c r="M47" s="22"/>
    </row>
    <row r="48" spans="1:13" s="33" customFormat="1" ht="36" x14ac:dyDescent="0.25">
      <c r="A48" s="25">
        <v>43696</v>
      </c>
      <c r="B48" s="25" t="s">
        <v>62</v>
      </c>
      <c r="C48" s="18" t="s">
        <v>42</v>
      </c>
      <c r="D48" s="19"/>
      <c r="E48" s="20"/>
      <c r="F48" s="19"/>
      <c r="G48" s="19"/>
      <c r="H48" s="19"/>
      <c r="I48" s="19"/>
      <c r="J48" s="19"/>
      <c r="K48" s="26">
        <v>3166850</v>
      </c>
      <c r="L48" s="19"/>
      <c r="M48" s="22"/>
    </row>
    <row r="49" spans="1:13" s="33" customFormat="1" x14ac:dyDescent="0.25">
      <c r="A49" s="25">
        <v>43696</v>
      </c>
      <c r="B49" s="25" t="s">
        <v>61</v>
      </c>
      <c r="C49" s="18" t="s">
        <v>45</v>
      </c>
      <c r="D49" s="19"/>
      <c r="E49" s="20"/>
      <c r="F49" s="19"/>
      <c r="G49" s="19"/>
      <c r="H49" s="19">
        <v>300000</v>
      </c>
      <c r="I49" s="19"/>
      <c r="J49" s="19"/>
      <c r="K49" s="19"/>
      <c r="L49" s="19"/>
      <c r="M49" s="22"/>
    </row>
    <row r="50" spans="1:13" s="33" customFormat="1" ht="24" x14ac:dyDescent="0.25">
      <c r="A50" s="25">
        <v>43696</v>
      </c>
      <c r="B50" s="25" t="s">
        <v>62</v>
      </c>
      <c r="C50" s="18" t="s">
        <v>46</v>
      </c>
      <c r="D50" s="19"/>
      <c r="E50" s="20"/>
      <c r="F50" s="19"/>
      <c r="G50" s="19"/>
      <c r="H50" s="19"/>
      <c r="I50" s="19"/>
      <c r="J50" s="19">
        <f>180000+70000+50000</f>
        <v>300000</v>
      </c>
      <c r="K50" s="19"/>
      <c r="L50" s="19"/>
      <c r="M50" s="22"/>
    </row>
    <row r="51" spans="1:13" s="33" customFormat="1" x14ac:dyDescent="0.25">
      <c r="A51" s="25">
        <v>43696</v>
      </c>
      <c r="B51" s="25" t="s">
        <v>61</v>
      </c>
      <c r="C51" s="18" t="s">
        <v>47</v>
      </c>
      <c r="D51" s="19"/>
      <c r="E51" s="20"/>
      <c r="F51" s="19"/>
      <c r="G51" s="19"/>
      <c r="H51" s="19">
        <v>745000</v>
      </c>
      <c r="I51" s="19"/>
      <c r="J51" s="19"/>
      <c r="K51" s="19"/>
      <c r="L51" s="19"/>
      <c r="M51" s="22"/>
    </row>
    <row r="52" spans="1:13" s="33" customFormat="1" ht="24" x14ac:dyDescent="0.25">
      <c r="A52" s="25">
        <v>43696</v>
      </c>
      <c r="B52" s="25" t="s">
        <v>62</v>
      </c>
      <c r="C52" s="18" t="s">
        <v>56</v>
      </c>
      <c r="D52" s="19"/>
      <c r="E52" s="20"/>
      <c r="F52" s="19">
        <v>20000000</v>
      </c>
      <c r="G52" s="19"/>
      <c r="H52" s="19"/>
      <c r="I52" s="19"/>
      <c r="J52" s="19"/>
      <c r="K52" s="19"/>
      <c r="L52" s="19"/>
      <c r="M52" s="22"/>
    </row>
    <row r="53" spans="1:13" s="33" customFormat="1" ht="24" x14ac:dyDescent="0.25">
      <c r="A53" s="25">
        <v>43696</v>
      </c>
      <c r="B53" s="25" t="s">
        <v>64</v>
      </c>
      <c r="C53" s="18" t="s">
        <v>58</v>
      </c>
      <c r="D53" s="19"/>
      <c r="E53" s="20"/>
      <c r="F53" s="19">
        <v>10000000</v>
      </c>
      <c r="G53" s="19"/>
      <c r="H53" s="19"/>
      <c r="I53" s="19"/>
      <c r="J53" s="19"/>
      <c r="K53" s="19"/>
      <c r="L53" s="19"/>
      <c r="M53" s="22"/>
    </row>
    <row r="54" spans="1:13" s="33" customFormat="1" x14ac:dyDescent="0.25">
      <c r="A54" s="343">
        <v>43705</v>
      </c>
      <c r="B54" s="343" t="s">
        <v>68</v>
      </c>
      <c r="C54" s="344" t="s">
        <v>57</v>
      </c>
      <c r="D54" s="345"/>
      <c r="E54" s="345">
        <v>18000000</v>
      </c>
      <c r="F54" s="345"/>
      <c r="G54" s="345"/>
      <c r="H54" s="345"/>
      <c r="I54" s="345"/>
      <c r="J54" s="345"/>
      <c r="K54" s="345"/>
      <c r="L54" s="345"/>
      <c r="M54" s="346"/>
    </row>
    <row r="55" spans="1:13" s="34" customFormat="1" x14ac:dyDescent="0.25">
      <c r="A55" s="328" t="s">
        <v>69</v>
      </c>
      <c r="B55" s="329"/>
      <c r="C55" s="330"/>
      <c r="D55" s="331">
        <f>SUM(D7:D54)</f>
        <v>820000</v>
      </c>
      <c r="E55" s="331">
        <f t="shared" ref="E55:L55" si="0">SUM(E7:E54)</f>
        <v>74911900</v>
      </c>
      <c r="F55" s="331">
        <f t="shared" si="0"/>
        <v>55316750</v>
      </c>
      <c r="G55" s="331">
        <f t="shared" si="0"/>
        <v>2194000</v>
      </c>
      <c r="H55" s="331">
        <f t="shared" si="0"/>
        <v>92175400</v>
      </c>
      <c r="I55" s="331">
        <f t="shared" si="0"/>
        <v>192000</v>
      </c>
      <c r="J55" s="331">
        <f t="shared" si="0"/>
        <v>4106000</v>
      </c>
      <c r="K55" s="331">
        <f t="shared" si="0"/>
        <v>3166850</v>
      </c>
      <c r="L55" s="331">
        <f t="shared" si="0"/>
        <v>5000000</v>
      </c>
      <c r="M55" s="332"/>
    </row>
    <row r="57" spans="1:13" s="1" customFormat="1" ht="25.5" x14ac:dyDescent="0.25">
      <c r="A57" s="267" t="s">
        <v>70</v>
      </c>
      <c r="B57" s="267"/>
      <c r="D57" s="2"/>
      <c r="E57" s="2"/>
      <c r="F57" s="2"/>
      <c r="G57" s="2"/>
      <c r="H57" s="2"/>
      <c r="I57" s="2"/>
    </row>
    <row r="59" spans="1:13" x14ac:dyDescent="0.25">
      <c r="B59" s="268" t="s">
        <v>71</v>
      </c>
      <c r="C59" s="268"/>
    </row>
    <row r="60" spans="1:13" s="15" customFormat="1" x14ac:dyDescent="0.25">
      <c r="A60" s="263" t="s">
        <v>2</v>
      </c>
      <c r="B60" s="263" t="s">
        <v>59</v>
      </c>
      <c r="C60" s="264" t="s">
        <v>3</v>
      </c>
      <c r="D60" s="265" t="s">
        <v>4</v>
      </c>
      <c r="E60" s="265"/>
      <c r="F60" s="265"/>
      <c r="G60" s="265" t="s">
        <v>5</v>
      </c>
      <c r="H60" s="265"/>
      <c r="I60" s="265"/>
      <c r="J60" s="265"/>
      <c r="K60" s="14"/>
      <c r="L60" s="14"/>
      <c r="M60" s="266" t="s">
        <v>6</v>
      </c>
    </row>
    <row r="61" spans="1:13" s="15" customFormat="1" ht="48" x14ac:dyDescent="0.25">
      <c r="A61" s="334"/>
      <c r="B61" s="334"/>
      <c r="C61" s="335"/>
      <c r="D61" s="326" t="s">
        <v>7</v>
      </c>
      <c r="E61" s="326" t="s">
        <v>8</v>
      </c>
      <c r="F61" s="326" t="s">
        <v>9</v>
      </c>
      <c r="G61" s="327" t="s">
        <v>7</v>
      </c>
      <c r="H61" s="327" t="s">
        <v>10</v>
      </c>
      <c r="I61" s="327" t="s">
        <v>11</v>
      </c>
      <c r="J61" s="327" t="s">
        <v>12</v>
      </c>
      <c r="K61" s="327" t="s">
        <v>13</v>
      </c>
      <c r="L61" s="327" t="s">
        <v>14</v>
      </c>
      <c r="M61" s="336"/>
    </row>
    <row r="62" spans="1:13" s="33" customFormat="1" ht="24" x14ac:dyDescent="0.25">
      <c r="A62" s="337">
        <v>43685</v>
      </c>
      <c r="B62" s="337" t="s">
        <v>65</v>
      </c>
      <c r="C62" s="338" t="s">
        <v>27</v>
      </c>
      <c r="D62" s="339"/>
      <c r="E62" s="340"/>
      <c r="F62" s="339"/>
      <c r="G62" s="339"/>
      <c r="H62" s="351">
        <v>2000000</v>
      </c>
      <c r="I62" s="339"/>
      <c r="J62" s="339"/>
      <c r="K62" s="339"/>
      <c r="L62" s="339"/>
      <c r="M62" s="342"/>
    </row>
    <row r="63" spans="1:13" s="33" customFormat="1" ht="24" x14ac:dyDescent="0.25">
      <c r="A63" s="352">
        <v>43685</v>
      </c>
      <c r="B63" s="352" t="s">
        <v>65</v>
      </c>
      <c r="C63" s="344" t="s">
        <v>37</v>
      </c>
      <c r="D63" s="345"/>
      <c r="E63" s="353"/>
      <c r="F63" s="345"/>
      <c r="G63" s="345"/>
      <c r="H63" s="354">
        <v>2400000</v>
      </c>
      <c r="I63" s="345"/>
      <c r="J63" s="345"/>
      <c r="K63" s="345"/>
      <c r="L63" s="345"/>
      <c r="M63" s="355"/>
    </row>
    <row r="64" spans="1:13" x14ac:dyDescent="0.25">
      <c r="A64" s="347"/>
      <c r="B64" s="347"/>
      <c r="C64" s="348"/>
      <c r="D64" s="349"/>
      <c r="E64" s="349"/>
      <c r="F64" s="349"/>
      <c r="G64" s="349"/>
      <c r="H64" s="350">
        <f>SUM(H62:H63)</f>
        <v>4400000</v>
      </c>
      <c r="I64" s="349"/>
      <c r="J64" s="349"/>
      <c r="K64" s="349"/>
      <c r="L64" s="349"/>
      <c r="M64" s="349"/>
    </row>
    <row r="66" spans="1:13" x14ac:dyDescent="0.25">
      <c r="B66" s="268" t="s">
        <v>68</v>
      </c>
      <c r="C66" s="268"/>
    </row>
    <row r="67" spans="1:13" s="15" customFormat="1" x14ac:dyDescent="0.25">
      <c r="A67" s="263" t="s">
        <v>2</v>
      </c>
      <c r="B67" s="263" t="s">
        <v>59</v>
      </c>
      <c r="C67" s="264" t="s">
        <v>3</v>
      </c>
      <c r="D67" s="265" t="s">
        <v>4</v>
      </c>
      <c r="E67" s="265"/>
      <c r="F67" s="265"/>
      <c r="G67" s="265" t="s">
        <v>5</v>
      </c>
      <c r="H67" s="265"/>
      <c r="I67" s="265"/>
      <c r="J67" s="265"/>
      <c r="K67" s="14"/>
      <c r="L67" s="14"/>
      <c r="M67" s="266" t="s">
        <v>6</v>
      </c>
    </row>
    <row r="68" spans="1:13" s="15" customFormat="1" ht="48" x14ac:dyDescent="0.25">
      <c r="A68" s="263"/>
      <c r="B68" s="263"/>
      <c r="C68" s="264"/>
      <c r="D68" s="16" t="s">
        <v>7</v>
      </c>
      <c r="E68" s="16" t="s">
        <v>8</v>
      </c>
      <c r="F68" s="16" t="s">
        <v>9</v>
      </c>
      <c r="G68" s="14" t="s">
        <v>7</v>
      </c>
      <c r="H68" s="14" t="s">
        <v>10</v>
      </c>
      <c r="I68" s="14" t="s">
        <v>11</v>
      </c>
      <c r="J68" s="14" t="s">
        <v>12</v>
      </c>
      <c r="K68" s="14" t="s">
        <v>13</v>
      </c>
      <c r="L68" s="14" t="s">
        <v>14</v>
      </c>
      <c r="M68" s="266"/>
    </row>
    <row r="69" spans="1:13" x14ac:dyDescent="0.25">
      <c r="A69" s="29">
        <v>43705</v>
      </c>
      <c r="B69" s="30" t="s">
        <v>68</v>
      </c>
      <c r="C69" s="27" t="s">
        <v>57</v>
      </c>
      <c r="D69" s="28"/>
      <c r="E69" s="28">
        <v>18000000</v>
      </c>
      <c r="F69" s="28"/>
      <c r="G69" s="28"/>
      <c r="H69" s="28"/>
      <c r="I69" s="28"/>
      <c r="J69" s="28"/>
      <c r="K69" s="31"/>
      <c r="L69" s="31"/>
      <c r="M69" s="32"/>
    </row>
    <row r="70" spans="1:13" x14ac:dyDescent="0.25">
      <c r="A70" s="36"/>
      <c r="B70" s="36"/>
      <c r="C70" s="37"/>
      <c r="D70" s="38"/>
      <c r="E70" s="39">
        <f>E69</f>
        <v>18000000</v>
      </c>
      <c r="F70" s="38"/>
      <c r="G70" s="38"/>
      <c r="H70" s="38"/>
      <c r="I70" s="38"/>
      <c r="J70" s="38"/>
      <c r="K70" s="38"/>
      <c r="L70" s="38"/>
      <c r="M70" s="38"/>
    </row>
    <row r="72" spans="1:13" x14ac:dyDescent="0.25">
      <c r="B72" s="268" t="s">
        <v>72</v>
      </c>
      <c r="C72" s="268"/>
    </row>
    <row r="73" spans="1:13" s="15" customFormat="1" x14ac:dyDescent="0.25">
      <c r="A73" s="263" t="s">
        <v>2</v>
      </c>
      <c r="B73" s="263" t="s">
        <v>59</v>
      </c>
      <c r="C73" s="264" t="s">
        <v>3</v>
      </c>
      <c r="D73" s="265" t="s">
        <v>4</v>
      </c>
      <c r="E73" s="265"/>
      <c r="F73" s="265"/>
      <c r="G73" s="265" t="s">
        <v>5</v>
      </c>
      <c r="H73" s="265"/>
      <c r="I73" s="265"/>
      <c r="J73" s="265"/>
      <c r="K73" s="14"/>
      <c r="L73" s="14"/>
      <c r="M73" s="266" t="s">
        <v>6</v>
      </c>
    </row>
    <row r="74" spans="1:13" s="15" customFormat="1" ht="48" x14ac:dyDescent="0.25">
      <c r="A74" s="334"/>
      <c r="B74" s="334"/>
      <c r="C74" s="335"/>
      <c r="D74" s="326" t="s">
        <v>7</v>
      </c>
      <c r="E74" s="326" t="s">
        <v>8</v>
      </c>
      <c r="F74" s="326" t="s">
        <v>9</v>
      </c>
      <c r="G74" s="327" t="s">
        <v>7</v>
      </c>
      <c r="H74" s="327" t="s">
        <v>10</v>
      </c>
      <c r="I74" s="327" t="s">
        <v>11</v>
      </c>
      <c r="J74" s="327" t="s">
        <v>12</v>
      </c>
      <c r="K74" s="327" t="s">
        <v>13</v>
      </c>
      <c r="L74" s="327" t="s">
        <v>14</v>
      </c>
      <c r="M74" s="336"/>
    </row>
    <row r="75" spans="1:13" s="33" customFormat="1" x14ac:dyDescent="0.25">
      <c r="A75" s="337">
        <v>43681</v>
      </c>
      <c r="B75" s="337" t="s">
        <v>63</v>
      </c>
      <c r="C75" s="338" t="s">
        <v>17</v>
      </c>
      <c r="D75" s="339"/>
      <c r="E75" s="340"/>
      <c r="F75" s="339"/>
      <c r="G75" s="339"/>
      <c r="H75" s="341">
        <v>1000000</v>
      </c>
      <c r="I75" s="339"/>
      <c r="J75" s="339"/>
      <c r="K75" s="339"/>
      <c r="L75" s="339"/>
      <c r="M75" s="342"/>
    </row>
    <row r="76" spans="1:13" s="33" customFormat="1" x14ac:dyDescent="0.25">
      <c r="A76" s="17">
        <v>43683</v>
      </c>
      <c r="B76" s="17" t="s">
        <v>63</v>
      </c>
      <c r="C76" s="18" t="s">
        <v>21</v>
      </c>
      <c r="D76" s="19"/>
      <c r="E76" s="20"/>
      <c r="F76" s="19"/>
      <c r="G76" s="19"/>
      <c r="H76" s="19"/>
      <c r="I76" s="19"/>
      <c r="J76" s="21">
        <v>30000</v>
      </c>
      <c r="K76" s="19"/>
      <c r="L76" s="19"/>
      <c r="M76" s="22"/>
    </row>
    <row r="77" spans="1:13" s="33" customFormat="1" x14ac:dyDescent="0.25">
      <c r="A77" s="17">
        <v>43683</v>
      </c>
      <c r="B77" s="17" t="s">
        <v>63</v>
      </c>
      <c r="C77" s="18" t="s">
        <v>23</v>
      </c>
      <c r="D77" s="19"/>
      <c r="E77" s="20"/>
      <c r="F77" s="19"/>
      <c r="G77" s="19"/>
      <c r="H77" s="19"/>
      <c r="I77" s="19"/>
      <c r="J77" s="21">
        <v>320000</v>
      </c>
      <c r="K77" s="19"/>
      <c r="L77" s="19"/>
      <c r="M77" s="22"/>
    </row>
    <row r="78" spans="1:13" s="33" customFormat="1" x14ac:dyDescent="0.25">
      <c r="A78" s="25">
        <v>43695</v>
      </c>
      <c r="B78" s="25" t="s">
        <v>63</v>
      </c>
      <c r="C78" s="18" t="s">
        <v>21</v>
      </c>
      <c r="D78" s="19"/>
      <c r="E78" s="20"/>
      <c r="F78" s="19"/>
      <c r="G78" s="19"/>
      <c r="H78" s="19"/>
      <c r="I78" s="19"/>
      <c r="J78" s="19">
        <v>140000</v>
      </c>
      <c r="K78" s="19"/>
      <c r="L78" s="19"/>
      <c r="M78" s="22"/>
    </row>
    <row r="79" spans="1:13" s="33" customFormat="1" x14ac:dyDescent="0.25">
      <c r="A79" s="25">
        <v>43695</v>
      </c>
      <c r="B79" s="25" t="s">
        <v>63</v>
      </c>
      <c r="C79" s="18" t="s">
        <v>52</v>
      </c>
      <c r="D79" s="19"/>
      <c r="E79" s="20"/>
      <c r="F79" s="19"/>
      <c r="G79" s="19"/>
      <c r="H79" s="19"/>
      <c r="I79" s="19"/>
      <c r="J79" s="19">
        <v>1430000</v>
      </c>
      <c r="K79" s="19"/>
      <c r="L79" s="19"/>
      <c r="M79" s="22"/>
    </row>
    <row r="80" spans="1:13" s="33" customFormat="1" x14ac:dyDescent="0.25">
      <c r="A80" s="25">
        <v>43695</v>
      </c>
      <c r="B80" s="25" t="s">
        <v>63</v>
      </c>
      <c r="C80" s="18" t="s">
        <v>21</v>
      </c>
      <c r="D80" s="19"/>
      <c r="E80" s="20"/>
      <c r="F80" s="19"/>
      <c r="G80" s="19"/>
      <c r="H80" s="19">
        <v>120000</v>
      </c>
      <c r="I80" s="19"/>
      <c r="J80" s="19"/>
      <c r="K80" s="19"/>
      <c r="L80" s="19"/>
      <c r="M80" s="22"/>
    </row>
    <row r="81" spans="1:13" s="33" customFormat="1" x14ac:dyDescent="0.25">
      <c r="A81" s="343">
        <v>43695</v>
      </c>
      <c r="B81" s="343" t="s">
        <v>63</v>
      </c>
      <c r="C81" s="344" t="s">
        <v>55</v>
      </c>
      <c r="D81" s="345"/>
      <c r="E81" s="353"/>
      <c r="F81" s="345"/>
      <c r="G81" s="345"/>
      <c r="H81" s="345">
        <v>1000000</v>
      </c>
      <c r="I81" s="345"/>
      <c r="J81" s="345"/>
      <c r="K81" s="345"/>
      <c r="L81" s="345"/>
      <c r="M81" s="355"/>
    </row>
    <row r="82" spans="1:13" x14ac:dyDescent="0.25">
      <c r="A82" s="347"/>
      <c r="B82" s="347"/>
      <c r="C82" s="348"/>
      <c r="D82" s="349"/>
      <c r="E82" s="349"/>
      <c r="F82" s="349"/>
      <c r="G82" s="349"/>
      <c r="H82" s="350">
        <f>SUM(H75:H81)</f>
        <v>2120000</v>
      </c>
      <c r="I82" s="349"/>
      <c r="J82" s="350">
        <f>SUM(J76:J81)</f>
        <v>1920000</v>
      </c>
      <c r="K82" s="349"/>
      <c r="L82" s="349"/>
      <c r="M82" s="349"/>
    </row>
    <row r="84" spans="1:13" x14ac:dyDescent="0.25">
      <c r="B84" s="269" t="s">
        <v>64</v>
      </c>
      <c r="C84" s="269"/>
    </row>
    <row r="85" spans="1:13" s="15" customFormat="1" x14ac:dyDescent="0.25">
      <c r="A85" s="263" t="s">
        <v>2</v>
      </c>
      <c r="B85" s="263" t="s">
        <v>59</v>
      </c>
      <c r="C85" s="264" t="s">
        <v>3</v>
      </c>
      <c r="D85" s="265" t="s">
        <v>4</v>
      </c>
      <c r="E85" s="265"/>
      <c r="F85" s="265"/>
      <c r="G85" s="265" t="s">
        <v>5</v>
      </c>
      <c r="H85" s="265"/>
      <c r="I85" s="265"/>
      <c r="J85" s="265"/>
      <c r="K85" s="14"/>
      <c r="L85" s="14"/>
      <c r="M85" s="266" t="s">
        <v>6</v>
      </c>
    </row>
    <row r="86" spans="1:13" s="15" customFormat="1" ht="48" x14ac:dyDescent="0.25">
      <c r="A86" s="334"/>
      <c r="B86" s="334"/>
      <c r="C86" s="335"/>
      <c r="D86" s="326" t="s">
        <v>7</v>
      </c>
      <c r="E86" s="326" t="s">
        <v>8</v>
      </c>
      <c r="F86" s="326" t="s">
        <v>9</v>
      </c>
      <c r="G86" s="327" t="s">
        <v>7</v>
      </c>
      <c r="H86" s="327" t="s">
        <v>10</v>
      </c>
      <c r="I86" s="327" t="s">
        <v>11</v>
      </c>
      <c r="J86" s="327" t="s">
        <v>12</v>
      </c>
      <c r="K86" s="327" t="s">
        <v>13</v>
      </c>
      <c r="L86" s="327" t="s">
        <v>14</v>
      </c>
      <c r="M86" s="336"/>
    </row>
    <row r="87" spans="1:13" s="33" customFormat="1" ht="24" x14ac:dyDescent="0.25">
      <c r="A87" s="337">
        <v>43683</v>
      </c>
      <c r="B87" s="337" t="s">
        <v>64</v>
      </c>
      <c r="C87" s="338" t="s">
        <v>38</v>
      </c>
      <c r="D87" s="339">
        <v>820000</v>
      </c>
      <c r="E87" s="340"/>
      <c r="F87" s="339"/>
      <c r="G87" s="339"/>
      <c r="H87" s="339"/>
      <c r="I87" s="339"/>
      <c r="J87" s="339"/>
      <c r="K87" s="339"/>
      <c r="L87" s="339"/>
      <c r="M87" s="342"/>
    </row>
    <row r="88" spans="1:13" s="33" customFormat="1" ht="24" x14ac:dyDescent="0.25">
      <c r="A88" s="17">
        <v>43683</v>
      </c>
      <c r="B88" s="17" t="s">
        <v>64</v>
      </c>
      <c r="C88" s="18" t="s">
        <v>39</v>
      </c>
      <c r="D88" s="19"/>
      <c r="E88" s="20"/>
      <c r="F88" s="19"/>
      <c r="G88" s="19"/>
      <c r="H88" s="19">
        <v>35550000</v>
      </c>
      <c r="I88" s="19"/>
      <c r="J88" s="19"/>
      <c r="K88" s="19"/>
      <c r="L88" s="19"/>
      <c r="M88" s="22"/>
    </row>
    <row r="89" spans="1:13" s="33" customFormat="1" ht="24" x14ac:dyDescent="0.25">
      <c r="A89" s="17">
        <v>43685</v>
      </c>
      <c r="B89" s="17" t="s">
        <v>64</v>
      </c>
      <c r="C89" s="18" t="s">
        <v>29</v>
      </c>
      <c r="D89" s="19"/>
      <c r="E89" s="20"/>
      <c r="F89" s="19"/>
      <c r="G89" s="21"/>
      <c r="H89" s="19">
        <v>35400000</v>
      </c>
      <c r="I89" s="19"/>
      <c r="J89" s="19"/>
      <c r="K89" s="19"/>
      <c r="L89" s="19"/>
      <c r="M89" s="22"/>
    </row>
    <row r="90" spans="1:13" s="33" customFormat="1" ht="24" x14ac:dyDescent="0.25">
      <c r="A90" s="17">
        <v>43687</v>
      </c>
      <c r="B90" s="17" t="s">
        <v>64</v>
      </c>
      <c r="C90" s="18" t="s">
        <v>35</v>
      </c>
      <c r="D90" s="20"/>
      <c r="E90" s="23">
        <v>56911900</v>
      </c>
      <c r="F90" s="19">
        <v>25316750</v>
      </c>
      <c r="G90" s="20"/>
      <c r="H90" s="20"/>
      <c r="I90" s="20"/>
      <c r="J90" s="20"/>
      <c r="K90" s="20"/>
      <c r="L90" s="20"/>
      <c r="M90" s="22"/>
    </row>
    <row r="91" spans="1:13" s="33" customFormat="1" ht="24" x14ac:dyDescent="0.25">
      <c r="A91" s="343">
        <v>43696</v>
      </c>
      <c r="B91" s="343" t="s">
        <v>64</v>
      </c>
      <c r="C91" s="344" t="s">
        <v>58</v>
      </c>
      <c r="D91" s="345"/>
      <c r="E91" s="353"/>
      <c r="F91" s="345">
        <v>10000000</v>
      </c>
      <c r="G91" s="345"/>
      <c r="H91" s="345"/>
      <c r="I91" s="345"/>
      <c r="J91" s="345"/>
      <c r="K91" s="345"/>
      <c r="L91" s="345"/>
      <c r="M91" s="355"/>
    </row>
    <row r="92" spans="1:13" x14ac:dyDescent="0.25">
      <c r="A92" s="347"/>
      <c r="B92" s="347"/>
      <c r="C92" s="348"/>
      <c r="D92" s="356">
        <f>SUM(D87:D91)</f>
        <v>820000</v>
      </c>
      <c r="E92" s="356">
        <f t="shared" ref="E92:L92" si="1">SUM(E87:E91)</f>
        <v>56911900</v>
      </c>
      <c r="F92" s="356">
        <f t="shared" si="1"/>
        <v>35316750</v>
      </c>
      <c r="G92" s="356">
        <f t="shared" si="1"/>
        <v>0</v>
      </c>
      <c r="H92" s="356">
        <f t="shared" si="1"/>
        <v>70950000</v>
      </c>
      <c r="I92" s="356">
        <f t="shared" si="1"/>
        <v>0</v>
      </c>
      <c r="J92" s="356">
        <f t="shared" si="1"/>
        <v>0</v>
      </c>
      <c r="K92" s="356">
        <f t="shared" si="1"/>
        <v>0</v>
      </c>
      <c r="L92" s="356">
        <f t="shared" si="1"/>
        <v>0</v>
      </c>
      <c r="M92" s="349"/>
    </row>
    <row r="93" spans="1:13" x14ac:dyDescent="0.25">
      <c r="A93" s="357"/>
      <c r="B93" s="357"/>
      <c r="C93" s="333"/>
      <c r="D93" s="358"/>
      <c r="E93" s="358"/>
      <c r="F93" s="358"/>
      <c r="G93" s="358"/>
      <c r="H93" s="358"/>
      <c r="I93" s="358"/>
      <c r="J93" s="358"/>
      <c r="K93" s="358"/>
      <c r="L93" s="358"/>
      <c r="M93" s="33"/>
    </row>
    <row r="94" spans="1:13" x14ac:dyDescent="0.25">
      <c r="A94" s="357"/>
      <c r="B94" s="357"/>
      <c r="C94" s="333"/>
      <c r="D94" s="358"/>
      <c r="E94" s="358"/>
      <c r="F94" s="358"/>
      <c r="G94" s="358"/>
      <c r="H94" s="358"/>
      <c r="I94" s="358"/>
      <c r="J94" s="358"/>
      <c r="K94" s="358"/>
      <c r="L94" s="358"/>
      <c r="M94" s="33"/>
    </row>
    <row r="96" spans="1:13" x14ac:dyDescent="0.25">
      <c r="B96" s="268" t="s">
        <v>73</v>
      </c>
      <c r="C96" s="268"/>
    </row>
    <row r="97" spans="1:13" s="15" customFormat="1" x14ac:dyDescent="0.25">
      <c r="A97" s="263" t="s">
        <v>2</v>
      </c>
      <c r="B97" s="263" t="s">
        <v>59</v>
      </c>
      <c r="C97" s="264" t="s">
        <v>3</v>
      </c>
      <c r="D97" s="265" t="s">
        <v>4</v>
      </c>
      <c r="E97" s="265"/>
      <c r="F97" s="265"/>
      <c r="G97" s="265" t="s">
        <v>5</v>
      </c>
      <c r="H97" s="265"/>
      <c r="I97" s="265"/>
      <c r="J97" s="265"/>
      <c r="K97" s="14"/>
      <c r="L97" s="14"/>
      <c r="M97" s="266" t="s">
        <v>6</v>
      </c>
    </row>
    <row r="98" spans="1:13" s="15" customFormat="1" ht="48" x14ac:dyDescent="0.25">
      <c r="A98" s="334"/>
      <c r="B98" s="334"/>
      <c r="C98" s="335"/>
      <c r="D98" s="326" t="s">
        <v>7</v>
      </c>
      <c r="E98" s="326" t="s">
        <v>8</v>
      </c>
      <c r="F98" s="326" t="s">
        <v>9</v>
      </c>
      <c r="G98" s="327" t="s">
        <v>7</v>
      </c>
      <c r="H98" s="327" t="s">
        <v>10</v>
      </c>
      <c r="I98" s="327" t="s">
        <v>11</v>
      </c>
      <c r="J98" s="327" t="s">
        <v>12</v>
      </c>
      <c r="K98" s="327" t="s">
        <v>13</v>
      </c>
      <c r="L98" s="327" t="s">
        <v>14</v>
      </c>
      <c r="M98" s="336"/>
    </row>
    <row r="99" spans="1:13" s="33" customFormat="1" ht="24" x14ac:dyDescent="0.25">
      <c r="A99" s="337">
        <v>43679</v>
      </c>
      <c r="B99" s="337" t="s">
        <v>62</v>
      </c>
      <c r="C99" s="338" t="s">
        <v>16</v>
      </c>
      <c r="D99" s="339"/>
      <c r="E99" s="340"/>
      <c r="F99" s="339"/>
      <c r="G99" s="341">
        <v>94000</v>
      </c>
      <c r="H99" s="339"/>
      <c r="I99" s="339"/>
      <c r="J99" s="339"/>
      <c r="K99" s="339"/>
      <c r="L99" s="339"/>
      <c r="M99" s="342"/>
    </row>
    <row r="100" spans="1:13" s="33" customFormat="1" x14ac:dyDescent="0.25">
      <c r="A100" s="17">
        <v>43683</v>
      </c>
      <c r="B100" s="17" t="s">
        <v>62</v>
      </c>
      <c r="C100" s="18" t="s">
        <v>40</v>
      </c>
      <c r="D100" s="19"/>
      <c r="E100" s="20"/>
      <c r="F100" s="19"/>
      <c r="G100" s="19"/>
      <c r="H100" s="19"/>
      <c r="I100" s="19"/>
      <c r="J100" s="19"/>
      <c r="K100" s="19"/>
      <c r="L100" s="19">
        <v>5000000</v>
      </c>
      <c r="M100" s="22"/>
    </row>
    <row r="101" spans="1:13" s="33" customFormat="1" x14ac:dyDescent="0.25">
      <c r="A101" s="17">
        <v>43684</v>
      </c>
      <c r="B101" s="17" t="s">
        <v>62</v>
      </c>
      <c r="C101" s="18" t="s">
        <v>43</v>
      </c>
      <c r="D101" s="19"/>
      <c r="E101" s="20"/>
      <c r="F101" s="19"/>
      <c r="G101" s="19"/>
      <c r="H101" s="19">
        <v>650000</v>
      </c>
      <c r="I101" s="19"/>
      <c r="J101" s="19"/>
      <c r="K101" s="19"/>
      <c r="L101" s="19"/>
      <c r="M101" s="22"/>
    </row>
    <row r="102" spans="1:13" s="33" customFormat="1" x14ac:dyDescent="0.25">
      <c r="A102" s="17">
        <v>43685</v>
      </c>
      <c r="B102" s="17" t="s">
        <v>62</v>
      </c>
      <c r="C102" s="18" t="s">
        <v>28</v>
      </c>
      <c r="D102" s="19"/>
      <c r="E102" s="20"/>
      <c r="F102" s="19"/>
      <c r="G102" s="19"/>
      <c r="H102" s="21">
        <v>7700</v>
      </c>
      <c r="I102" s="19"/>
      <c r="J102" s="19"/>
      <c r="K102" s="19"/>
      <c r="L102" s="19"/>
      <c r="M102" s="22"/>
    </row>
    <row r="103" spans="1:13" s="33" customFormat="1" x14ac:dyDescent="0.25">
      <c r="A103" s="17">
        <v>43688</v>
      </c>
      <c r="B103" s="17" t="s">
        <v>62</v>
      </c>
      <c r="C103" s="18" t="s">
        <v>28</v>
      </c>
      <c r="D103" s="19"/>
      <c r="E103" s="20"/>
      <c r="F103" s="19"/>
      <c r="G103" s="19"/>
      <c r="H103" s="21">
        <v>7700</v>
      </c>
      <c r="I103" s="19"/>
      <c r="J103" s="19"/>
      <c r="K103" s="19"/>
      <c r="L103" s="19"/>
      <c r="M103" s="22"/>
    </row>
    <row r="104" spans="1:13" s="33" customFormat="1" x14ac:dyDescent="0.25">
      <c r="A104" s="17">
        <v>43689</v>
      </c>
      <c r="B104" s="17" t="s">
        <v>62</v>
      </c>
      <c r="C104" s="18" t="s">
        <v>26</v>
      </c>
      <c r="D104" s="19"/>
      <c r="E104" s="20"/>
      <c r="F104" s="19"/>
      <c r="G104" s="19"/>
      <c r="H104" s="19"/>
      <c r="I104" s="21">
        <v>75000</v>
      </c>
      <c r="J104" s="19"/>
      <c r="K104" s="19"/>
      <c r="L104" s="19"/>
      <c r="M104" s="22"/>
    </row>
    <row r="105" spans="1:13" s="33" customFormat="1" x14ac:dyDescent="0.25">
      <c r="A105" s="17">
        <v>43691</v>
      </c>
      <c r="B105" s="17" t="s">
        <v>62</v>
      </c>
      <c r="C105" s="18" t="s">
        <v>33</v>
      </c>
      <c r="D105" s="19"/>
      <c r="E105" s="20"/>
      <c r="F105" s="19"/>
      <c r="G105" s="19"/>
      <c r="H105" s="19">
        <v>15000</v>
      </c>
      <c r="I105" s="19"/>
      <c r="J105" s="19"/>
      <c r="K105" s="19"/>
      <c r="L105" s="19"/>
      <c r="M105" s="22"/>
    </row>
    <row r="106" spans="1:13" s="33" customFormat="1" x14ac:dyDescent="0.25">
      <c r="A106" s="17">
        <v>43691</v>
      </c>
      <c r="B106" s="17" t="s">
        <v>62</v>
      </c>
      <c r="C106" s="18" t="s">
        <v>34</v>
      </c>
      <c r="D106" s="19"/>
      <c r="E106" s="20"/>
      <c r="F106" s="19"/>
      <c r="G106" s="19">
        <v>2000000</v>
      </c>
      <c r="H106" s="19"/>
      <c r="I106" s="19"/>
      <c r="J106" s="19"/>
      <c r="K106" s="19"/>
      <c r="L106" s="19"/>
      <c r="M106" s="22"/>
    </row>
    <row r="107" spans="1:13" s="33" customFormat="1" ht="36" x14ac:dyDescent="0.25">
      <c r="A107" s="25">
        <v>43696</v>
      </c>
      <c r="B107" s="25" t="s">
        <v>62</v>
      </c>
      <c r="C107" s="18" t="s">
        <v>42</v>
      </c>
      <c r="D107" s="19"/>
      <c r="E107" s="20"/>
      <c r="F107" s="19"/>
      <c r="G107" s="19"/>
      <c r="H107" s="19"/>
      <c r="I107" s="19"/>
      <c r="J107" s="19"/>
      <c r="K107" s="26">
        <v>3166850</v>
      </c>
      <c r="L107" s="19"/>
      <c r="M107" s="22"/>
    </row>
    <row r="108" spans="1:13" s="33" customFormat="1" ht="24" x14ac:dyDescent="0.25">
      <c r="A108" s="25">
        <v>43696</v>
      </c>
      <c r="B108" s="25" t="s">
        <v>62</v>
      </c>
      <c r="C108" s="18" t="s">
        <v>46</v>
      </c>
      <c r="D108" s="19"/>
      <c r="E108" s="20"/>
      <c r="F108" s="19"/>
      <c r="G108" s="19"/>
      <c r="H108" s="19"/>
      <c r="I108" s="19"/>
      <c r="J108" s="19">
        <v>300000</v>
      </c>
      <c r="K108" s="19"/>
      <c r="L108" s="19"/>
      <c r="M108" s="22"/>
    </row>
    <row r="109" spans="1:13" s="33" customFormat="1" ht="24" x14ac:dyDescent="0.25">
      <c r="A109" s="343">
        <v>43696</v>
      </c>
      <c r="B109" s="343" t="s">
        <v>62</v>
      </c>
      <c r="C109" s="344" t="s">
        <v>56</v>
      </c>
      <c r="D109" s="345"/>
      <c r="E109" s="353"/>
      <c r="F109" s="345">
        <v>20000000</v>
      </c>
      <c r="G109" s="345"/>
      <c r="H109" s="345"/>
      <c r="I109" s="345"/>
      <c r="J109" s="345"/>
      <c r="K109" s="345"/>
      <c r="L109" s="345"/>
      <c r="M109" s="355"/>
    </row>
    <row r="110" spans="1:13" x14ac:dyDescent="0.25">
      <c r="A110" s="347"/>
      <c r="B110" s="347"/>
      <c r="C110" s="348"/>
      <c r="D110" s="349"/>
      <c r="E110" s="349"/>
      <c r="F110" s="356">
        <f>F109</f>
        <v>20000000</v>
      </c>
      <c r="G110" s="356">
        <f>G106+G99</f>
        <v>2094000</v>
      </c>
      <c r="H110" s="356">
        <f>SUM(H99:H109)</f>
        <v>680400</v>
      </c>
      <c r="I110" s="356">
        <f t="shared" ref="I110:L110" si="2">SUM(I99:I109)</f>
        <v>75000</v>
      </c>
      <c r="J110" s="356">
        <f t="shared" si="2"/>
        <v>300000</v>
      </c>
      <c r="K110" s="356">
        <f t="shared" si="2"/>
        <v>3166850</v>
      </c>
      <c r="L110" s="356">
        <f t="shared" si="2"/>
        <v>5000000</v>
      </c>
      <c r="M110" s="349"/>
    </row>
    <row r="111" spans="1:13" x14ac:dyDescent="0.25">
      <c r="F111" s="34"/>
      <c r="G111" s="34"/>
      <c r="H111" s="34"/>
      <c r="I111" s="34"/>
      <c r="J111" s="34"/>
      <c r="K111" s="34"/>
      <c r="L111" s="34"/>
    </row>
    <row r="112" spans="1:13" x14ac:dyDescent="0.25">
      <c r="B112" s="268" t="s">
        <v>74</v>
      </c>
      <c r="C112" s="268"/>
    </row>
    <row r="113" spans="1:13" s="15" customFormat="1" x14ac:dyDescent="0.25">
      <c r="A113" s="263" t="s">
        <v>2</v>
      </c>
      <c r="B113" s="263" t="s">
        <v>59</v>
      </c>
      <c r="C113" s="264" t="s">
        <v>3</v>
      </c>
      <c r="D113" s="265" t="s">
        <v>4</v>
      </c>
      <c r="E113" s="265"/>
      <c r="F113" s="265"/>
      <c r="G113" s="265" t="s">
        <v>5</v>
      </c>
      <c r="H113" s="265"/>
      <c r="I113" s="265"/>
      <c r="J113" s="265"/>
      <c r="K113" s="14"/>
      <c r="L113" s="14"/>
      <c r="M113" s="266" t="s">
        <v>6</v>
      </c>
    </row>
    <row r="114" spans="1:13" s="15" customFormat="1" ht="48" x14ac:dyDescent="0.25">
      <c r="A114" s="334"/>
      <c r="B114" s="334"/>
      <c r="C114" s="335"/>
      <c r="D114" s="326" t="s">
        <v>7</v>
      </c>
      <c r="E114" s="326" t="s">
        <v>8</v>
      </c>
      <c r="F114" s="326" t="s">
        <v>9</v>
      </c>
      <c r="G114" s="327" t="s">
        <v>7</v>
      </c>
      <c r="H114" s="327" t="s">
        <v>10</v>
      </c>
      <c r="I114" s="327" t="s">
        <v>11</v>
      </c>
      <c r="J114" s="327" t="s">
        <v>12</v>
      </c>
      <c r="K114" s="327" t="s">
        <v>13</v>
      </c>
      <c r="L114" s="327" t="s">
        <v>14</v>
      </c>
      <c r="M114" s="336"/>
    </row>
    <row r="115" spans="1:13" s="33" customFormat="1" x14ac:dyDescent="0.25">
      <c r="A115" s="337">
        <v>43686</v>
      </c>
      <c r="B115" s="337" t="s">
        <v>66</v>
      </c>
      <c r="C115" s="338" t="s">
        <v>30</v>
      </c>
      <c r="D115" s="339"/>
      <c r="E115" s="340"/>
      <c r="F115" s="339"/>
      <c r="G115" s="341"/>
      <c r="H115" s="339">
        <v>7000000</v>
      </c>
      <c r="I115" s="339"/>
      <c r="J115" s="339"/>
      <c r="K115" s="339"/>
      <c r="L115" s="339"/>
      <c r="M115" s="342"/>
    </row>
    <row r="116" spans="1:13" s="33" customFormat="1" x14ac:dyDescent="0.25">
      <c r="A116" s="352">
        <v>43688</v>
      </c>
      <c r="B116" s="352" t="s">
        <v>66</v>
      </c>
      <c r="C116" s="344" t="s">
        <v>31</v>
      </c>
      <c r="D116" s="345"/>
      <c r="E116" s="353"/>
      <c r="F116" s="345"/>
      <c r="G116" s="345"/>
      <c r="H116" s="359">
        <v>2200000</v>
      </c>
      <c r="I116" s="345"/>
      <c r="J116" s="345"/>
      <c r="K116" s="345"/>
      <c r="L116" s="345"/>
      <c r="M116" s="355"/>
    </row>
    <row r="117" spans="1:13" x14ac:dyDescent="0.25">
      <c r="A117" s="347"/>
      <c r="B117" s="347"/>
      <c r="C117" s="348"/>
      <c r="D117" s="349"/>
      <c r="E117" s="349"/>
      <c r="F117" s="349"/>
      <c r="G117" s="349"/>
      <c r="H117" s="356">
        <f>SUM(H115:H116)</f>
        <v>9200000</v>
      </c>
      <c r="I117" s="349"/>
      <c r="J117" s="349"/>
      <c r="K117" s="349"/>
      <c r="L117" s="349"/>
      <c r="M117" s="349"/>
    </row>
    <row r="119" spans="1:13" x14ac:dyDescent="0.25">
      <c r="B119" s="268" t="s">
        <v>75</v>
      </c>
      <c r="C119" s="268"/>
    </row>
    <row r="120" spans="1:13" s="15" customFormat="1" x14ac:dyDescent="0.25">
      <c r="A120" s="263" t="s">
        <v>2</v>
      </c>
      <c r="B120" s="263" t="s">
        <v>59</v>
      </c>
      <c r="C120" s="264" t="s">
        <v>3</v>
      </c>
      <c r="D120" s="265" t="s">
        <v>4</v>
      </c>
      <c r="E120" s="265"/>
      <c r="F120" s="265"/>
      <c r="G120" s="265" t="s">
        <v>5</v>
      </c>
      <c r="H120" s="265"/>
      <c r="I120" s="265"/>
      <c r="J120" s="265"/>
      <c r="K120" s="14"/>
      <c r="L120" s="14"/>
      <c r="M120" s="266" t="s">
        <v>6</v>
      </c>
    </row>
    <row r="121" spans="1:13" s="15" customFormat="1" ht="48" x14ac:dyDescent="0.25">
      <c r="A121" s="334"/>
      <c r="B121" s="334"/>
      <c r="C121" s="335"/>
      <c r="D121" s="326" t="s">
        <v>7</v>
      </c>
      <c r="E121" s="326" t="s">
        <v>8</v>
      </c>
      <c r="F121" s="326" t="s">
        <v>9</v>
      </c>
      <c r="G121" s="327" t="s">
        <v>7</v>
      </c>
      <c r="H121" s="327" t="s">
        <v>10</v>
      </c>
      <c r="I121" s="327" t="s">
        <v>11</v>
      </c>
      <c r="J121" s="327" t="s">
        <v>12</v>
      </c>
      <c r="K121" s="327" t="s">
        <v>13</v>
      </c>
      <c r="L121" s="327" t="s">
        <v>14</v>
      </c>
      <c r="M121" s="336"/>
    </row>
    <row r="122" spans="1:13" s="33" customFormat="1" x14ac:dyDescent="0.25">
      <c r="A122" s="337" t="s">
        <v>76</v>
      </c>
      <c r="B122" s="337" t="s">
        <v>60</v>
      </c>
      <c r="C122" s="338" t="s">
        <v>18</v>
      </c>
      <c r="D122" s="339"/>
      <c r="E122" s="340"/>
      <c r="F122" s="339"/>
      <c r="G122" s="339"/>
      <c r="H122" s="341">
        <v>75000</v>
      </c>
      <c r="I122" s="339"/>
      <c r="J122" s="339"/>
      <c r="K122" s="339"/>
      <c r="L122" s="339"/>
      <c r="M122" s="342"/>
    </row>
    <row r="123" spans="1:13" s="33" customFormat="1" x14ac:dyDescent="0.25">
      <c r="A123" s="17">
        <v>43682</v>
      </c>
      <c r="B123" s="17" t="s">
        <v>60</v>
      </c>
      <c r="C123" s="18" t="s">
        <v>19</v>
      </c>
      <c r="D123" s="19"/>
      <c r="E123" s="20"/>
      <c r="F123" s="19"/>
      <c r="G123" s="19"/>
      <c r="H123" s="21">
        <v>713000</v>
      </c>
      <c r="I123" s="19"/>
      <c r="J123" s="19"/>
      <c r="K123" s="19"/>
      <c r="L123" s="19"/>
      <c r="M123" s="22"/>
    </row>
    <row r="124" spans="1:13" s="33" customFormat="1" x14ac:dyDescent="0.25">
      <c r="A124" s="17">
        <v>43683</v>
      </c>
      <c r="B124" s="17" t="s">
        <v>60</v>
      </c>
      <c r="C124" s="18" t="s">
        <v>22</v>
      </c>
      <c r="D124" s="19"/>
      <c r="E124" s="20"/>
      <c r="F124" s="19"/>
      <c r="G124" s="19"/>
      <c r="H124" s="19"/>
      <c r="I124" s="19"/>
      <c r="J124" s="21">
        <v>236000</v>
      </c>
      <c r="K124" s="19"/>
      <c r="L124" s="19"/>
      <c r="M124" s="22"/>
    </row>
    <row r="125" spans="1:13" s="33" customFormat="1" x14ac:dyDescent="0.25">
      <c r="A125" s="17">
        <v>43691</v>
      </c>
      <c r="B125" s="17" t="s">
        <v>60</v>
      </c>
      <c r="C125" s="24" t="s">
        <v>32</v>
      </c>
      <c r="D125" s="19"/>
      <c r="E125" s="20"/>
      <c r="F125" s="19"/>
      <c r="G125" s="19"/>
      <c r="H125" s="19">
        <v>150000</v>
      </c>
      <c r="I125" s="19"/>
      <c r="J125" s="19"/>
      <c r="K125" s="19"/>
      <c r="L125" s="19"/>
      <c r="M125" s="22"/>
    </row>
    <row r="126" spans="1:13" s="33" customFormat="1" ht="24" x14ac:dyDescent="0.25">
      <c r="A126" s="25">
        <v>43695</v>
      </c>
      <c r="B126" s="25" t="s">
        <v>60</v>
      </c>
      <c r="C126" s="18" t="s">
        <v>50</v>
      </c>
      <c r="D126" s="19"/>
      <c r="E126" s="20"/>
      <c r="F126" s="19"/>
      <c r="G126" s="19"/>
      <c r="H126" s="19"/>
      <c r="I126" s="19"/>
      <c r="J126" s="19">
        <v>600000</v>
      </c>
      <c r="K126" s="19"/>
      <c r="L126" s="19"/>
      <c r="M126" s="22"/>
    </row>
    <row r="127" spans="1:13" s="33" customFormat="1" ht="24" x14ac:dyDescent="0.25">
      <c r="A127" s="25">
        <v>43695</v>
      </c>
      <c r="B127" s="25" t="s">
        <v>60</v>
      </c>
      <c r="C127" s="18" t="s">
        <v>51</v>
      </c>
      <c r="D127" s="19"/>
      <c r="E127" s="20"/>
      <c r="F127" s="19"/>
      <c r="G127" s="19"/>
      <c r="H127" s="19"/>
      <c r="I127" s="19"/>
      <c r="J127" s="19">
        <v>720000</v>
      </c>
      <c r="K127" s="19"/>
      <c r="L127" s="19"/>
      <c r="M127" s="22"/>
    </row>
    <row r="128" spans="1:13" s="33" customFormat="1" x14ac:dyDescent="0.25">
      <c r="A128" s="25">
        <v>43695</v>
      </c>
      <c r="B128" s="25" t="s">
        <v>60</v>
      </c>
      <c r="C128" s="18" t="s">
        <v>53</v>
      </c>
      <c r="D128" s="19"/>
      <c r="E128" s="20"/>
      <c r="F128" s="19"/>
      <c r="G128" s="19"/>
      <c r="H128" s="19">
        <v>250000</v>
      </c>
      <c r="I128" s="19"/>
      <c r="J128" s="19"/>
      <c r="K128" s="19"/>
      <c r="L128" s="19"/>
      <c r="M128" s="22"/>
    </row>
    <row r="129" spans="1:13" s="33" customFormat="1" ht="24" x14ac:dyDescent="0.25">
      <c r="A129" s="343">
        <v>43695</v>
      </c>
      <c r="B129" s="343" t="s">
        <v>60</v>
      </c>
      <c r="C129" s="344" t="s">
        <v>54</v>
      </c>
      <c r="D129" s="345"/>
      <c r="E129" s="353"/>
      <c r="F129" s="345"/>
      <c r="G129" s="345"/>
      <c r="H129" s="345">
        <v>240000</v>
      </c>
      <c r="I129" s="345"/>
      <c r="J129" s="345"/>
      <c r="K129" s="345"/>
      <c r="L129" s="345"/>
      <c r="M129" s="355"/>
    </row>
    <row r="130" spans="1:13" x14ac:dyDescent="0.25">
      <c r="A130" s="347"/>
      <c r="B130" s="347"/>
      <c r="C130" s="348"/>
      <c r="D130" s="349"/>
      <c r="E130" s="349"/>
      <c r="F130" s="349"/>
      <c r="G130" s="349"/>
      <c r="H130" s="350">
        <f>SUM(H122:H129)</f>
        <v>1428000</v>
      </c>
      <c r="I130" s="360">
        <f t="shared" ref="I130:J130" si="3">SUM(I122:I129)</f>
        <v>0</v>
      </c>
      <c r="J130" s="350">
        <f t="shared" si="3"/>
        <v>1556000</v>
      </c>
      <c r="K130" s="349"/>
      <c r="L130" s="349"/>
      <c r="M130" s="349"/>
    </row>
    <row r="132" spans="1:13" x14ac:dyDescent="0.25">
      <c r="B132" s="260" t="s">
        <v>77</v>
      </c>
      <c r="C132" s="260"/>
    </row>
    <row r="133" spans="1:13" s="15" customFormat="1" x14ac:dyDescent="0.25">
      <c r="A133" s="263" t="s">
        <v>2</v>
      </c>
      <c r="B133" s="263" t="s">
        <v>59</v>
      </c>
      <c r="C133" s="264" t="s">
        <v>3</v>
      </c>
      <c r="D133" s="265" t="s">
        <v>4</v>
      </c>
      <c r="E133" s="265"/>
      <c r="F133" s="265"/>
      <c r="G133" s="265" t="s">
        <v>5</v>
      </c>
      <c r="H133" s="265"/>
      <c r="I133" s="265"/>
      <c r="J133" s="265"/>
      <c r="K133" s="14"/>
      <c r="L133" s="14"/>
      <c r="M133" s="266" t="s">
        <v>6</v>
      </c>
    </row>
    <row r="134" spans="1:13" s="15" customFormat="1" ht="48" x14ac:dyDescent="0.25">
      <c r="A134" s="334"/>
      <c r="B134" s="334"/>
      <c r="C134" s="335"/>
      <c r="D134" s="326" t="s">
        <v>7</v>
      </c>
      <c r="E134" s="326" t="s">
        <v>8</v>
      </c>
      <c r="F134" s="326" t="s">
        <v>9</v>
      </c>
      <c r="G134" s="327" t="s">
        <v>7</v>
      </c>
      <c r="H134" s="327" t="s">
        <v>10</v>
      </c>
      <c r="I134" s="327" t="s">
        <v>11</v>
      </c>
      <c r="J134" s="327" t="s">
        <v>12</v>
      </c>
      <c r="K134" s="327" t="s">
        <v>13</v>
      </c>
      <c r="L134" s="327" t="s">
        <v>14</v>
      </c>
      <c r="M134" s="336"/>
    </row>
    <row r="135" spans="1:13" s="33" customFormat="1" x14ac:dyDescent="0.25">
      <c r="A135" s="337">
        <v>43679</v>
      </c>
      <c r="B135" s="337" t="s">
        <v>61</v>
      </c>
      <c r="C135" s="338" t="s">
        <v>15</v>
      </c>
      <c r="D135" s="339"/>
      <c r="E135" s="340"/>
      <c r="F135" s="339"/>
      <c r="G135" s="341">
        <v>100000</v>
      </c>
      <c r="H135" s="339"/>
      <c r="I135" s="339"/>
      <c r="J135" s="339"/>
      <c r="K135" s="339"/>
      <c r="L135" s="339"/>
      <c r="M135" s="342"/>
    </row>
    <row r="136" spans="1:13" s="33" customFormat="1" x14ac:dyDescent="0.25">
      <c r="A136" s="17">
        <v>43680</v>
      </c>
      <c r="B136" s="17" t="s">
        <v>61</v>
      </c>
      <c r="C136" s="18" t="s">
        <v>15</v>
      </c>
      <c r="D136" s="19"/>
      <c r="E136" s="20"/>
      <c r="F136" s="19"/>
      <c r="G136" s="19"/>
      <c r="H136" s="19"/>
      <c r="I136" s="21">
        <v>45000</v>
      </c>
      <c r="J136" s="19"/>
      <c r="K136" s="19"/>
      <c r="L136" s="19"/>
      <c r="M136" s="22"/>
    </row>
    <row r="137" spans="1:13" s="33" customFormat="1" ht="24" x14ac:dyDescent="0.25">
      <c r="A137" s="17">
        <v>43683</v>
      </c>
      <c r="B137" s="17" t="s">
        <v>61</v>
      </c>
      <c r="C137" s="18" t="s">
        <v>20</v>
      </c>
      <c r="D137" s="19"/>
      <c r="E137" s="20"/>
      <c r="F137" s="19"/>
      <c r="G137" s="19"/>
      <c r="H137" s="19"/>
      <c r="I137" s="19"/>
      <c r="J137" s="21">
        <v>330000</v>
      </c>
      <c r="K137" s="19"/>
      <c r="L137" s="19"/>
      <c r="M137" s="22"/>
    </row>
    <row r="138" spans="1:13" s="33" customFormat="1" x14ac:dyDescent="0.25">
      <c r="A138" s="17">
        <v>43684</v>
      </c>
      <c r="B138" s="17" t="s">
        <v>61</v>
      </c>
      <c r="C138" s="18" t="s">
        <v>36</v>
      </c>
      <c r="D138" s="19"/>
      <c r="E138" s="20"/>
      <c r="F138" s="19"/>
      <c r="G138" s="19"/>
      <c r="H138" s="19">
        <v>500000</v>
      </c>
      <c r="I138" s="19"/>
      <c r="J138" s="19"/>
      <c r="K138" s="19"/>
      <c r="L138" s="19"/>
      <c r="M138" s="22"/>
    </row>
    <row r="139" spans="1:13" s="33" customFormat="1" x14ac:dyDescent="0.25">
      <c r="A139" s="17">
        <v>43687</v>
      </c>
      <c r="B139" s="17" t="s">
        <v>61</v>
      </c>
      <c r="C139" s="18" t="s">
        <v>24</v>
      </c>
      <c r="D139" s="19"/>
      <c r="E139" s="20"/>
      <c r="F139" s="19"/>
      <c r="G139" s="19"/>
      <c r="H139" s="21">
        <v>400000</v>
      </c>
      <c r="I139" s="19"/>
      <c r="J139" s="19"/>
      <c r="K139" s="19"/>
      <c r="L139" s="19"/>
      <c r="M139" s="22"/>
    </row>
    <row r="140" spans="1:13" s="33" customFormat="1" x14ac:dyDescent="0.25">
      <c r="A140" s="17">
        <v>43687</v>
      </c>
      <c r="B140" s="17" t="s">
        <v>61</v>
      </c>
      <c r="C140" s="18" t="s">
        <v>25</v>
      </c>
      <c r="D140" s="19"/>
      <c r="E140" s="20"/>
      <c r="F140" s="19"/>
      <c r="G140" s="19"/>
      <c r="H140" s="21">
        <v>200000</v>
      </c>
      <c r="I140" s="19"/>
      <c r="J140" s="19"/>
      <c r="K140" s="19"/>
      <c r="L140" s="19"/>
      <c r="M140" s="22"/>
    </row>
    <row r="141" spans="1:13" s="33" customFormat="1" ht="24" x14ac:dyDescent="0.25">
      <c r="A141" s="17">
        <v>43689</v>
      </c>
      <c r="B141" s="17" t="s">
        <v>61</v>
      </c>
      <c r="C141" s="18" t="s">
        <v>48</v>
      </c>
      <c r="D141" s="19"/>
      <c r="E141" s="20"/>
      <c r="F141" s="19"/>
      <c r="G141" s="19"/>
      <c r="H141" s="19">
        <v>284000</v>
      </c>
      <c r="I141" s="19"/>
      <c r="J141" s="19"/>
      <c r="K141" s="19"/>
      <c r="L141" s="19"/>
      <c r="M141" s="22"/>
    </row>
    <row r="142" spans="1:13" s="33" customFormat="1" x14ac:dyDescent="0.25">
      <c r="A142" s="17">
        <v>43689</v>
      </c>
      <c r="B142" s="17" t="s">
        <v>61</v>
      </c>
      <c r="C142" s="18" t="s">
        <v>49</v>
      </c>
      <c r="D142" s="19"/>
      <c r="E142" s="20"/>
      <c r="F142" s="19"/>
      <c r="G142" s="19"/>
      <c r="H142" s="19"/>
      <c r="I142" s="19">
        <v>72000</v>
      </c>
      <c r="J142" s="19"/>
      <c r="K142" s="19"/>
      <c r="L142" s="19"/>
      <c r="M142" s="22"/>
    </row>
    <row r="143" spans="1:13" s="33" customFormat="1" x14ac:dyDescent="0.25">
      <c r="A143" s="25">
        <v>43694</v>
      </c>
      <c r="B143" s="25" t="s">
        <v>61</v>
      </c>
      <c r="C143" s="18" t="s">
        <v>44</v>
      </c>
      <c r="D143" s="19"/>
      <c r="E143" s="20"/>
      <c r="F143" s="19"/>
      <c r="G143" s="19"/>
      <c r="H143" s="19">
        <v>900000</v>
      </c>
      <c r="I143" s="19"/>
      <c r="J143" s="19"/>
      <c r="K143" s="19"/>
      <c r="L143" s="19"/>
      <c r="M143" s="22"/>
    </row>
    <row r="144" spans="1:13" s="33" customFormat="1" x14ac:dyDescent="0.25">
      <c r="A144" s="25">
        <v>43696</v>
      </c>
      <c r="B144" s="25" t="s">
        <v>61</v>
      </c>
      <c r="C144" s="18" t="s">
        <v>45</v>
      </c>
      <c r="D144" s="19"/>
      <c r="E144" s="20"/>
      <c r="F144" s="19"/>
      <c r="G144" s="19"/>
      <c r="H144" s="19">
        <v>300000</v>
      </c>
      <c r="I144" s="19"/>
      <c r="J144" s="19"/>
      <c r="K144" s="19"/>
      <c r="L144" s="19"/>
      <c r="M144" s="22"/>
    </row>
    <row r="145" spans="1:13" s="33" customFormat="1" x14ac:dyDescent="0.25">
      <c r="A145" s="343">
        <v>43696</v>
      </c>
      <c r="B145" s="343" t="s">
        <v>61</v>
      </c>
      <c r="C145" s="344" t="s">
        <v>47</v>
      </c>
      <c r="D145" s="345"/>
      <c r="E145" s="353"/>
      <c r="F145" s="345"/>
      <c r="G145" s="345"/>
      <c r="H145" s="345">
        <v>745000</v>
      </c>
      <c r="I145" s="345"/>
      <c r="J145" s="345"/>
      <c r="K145" s="345"/>
      <c r="L145" s="345"/>
      <c r="M145" s="355"/>
    </row>
    <row r="146" spans="1:13" x14ac:dyDescent="0.25">
      <c r="A146" s="347"/>
      <c r="B146" s="347"/>
      <c r="C146" s="348"/>
      <c r="D146" s="349"/>
      <c r="E146" s="349"/>
      <c r="F146" s="349"/>
      <c r="G146" s="361">
        <f>SUM(G135:G145)</f>
        <v>100000</v>
      </c>
      <c r="H146" s="361">
        <f t="shared" ref="H146:J146" si="4">SUM(H135:H145)</f>
        <v>3329000</v>
      </c>
      <c r="I146" s="361">
        <f t="shared" si="4"/>
        <v>117000</v>
      </c>
      <c r="J146" s="361">
        <f t="shared" si="4"/>
        <v>330000</v>
      </c>
      <c r="K146" s="349"/>
      <c r="L146" s="349"/>
      <c r="M146" s="349"/>
    </row>
    <row r="148" spans="1:13" x14ac:dyDescent="0.25">
      <c r="B148" s="260" t="s">
        <v>78</v>
      </c>
      <c r="C148" s="260"/>
    </row>
    <row r="149" spans="1:13" s="15" customFormat="1" x14ac:dyDescent="0.25">
      <c r="A149" s="263" t="s">
        <v>2</v>
      </c>
      <c r="B149" s="263" t="s">
        <v>59</v>
      </c>
      <c r="C149" s="264" t="s">
        <v>3</v>
      </c>
      <c r="D149" s="265" t="s">
        <v>4</v>
      </c>
      <c r="E149" s="265"/>
      <c r="F149" s="265"/>
      <c r="G149" s="265" t="s">
        <v>5</v>
      </c>
      <c r="H149" s="265"/>
      <c r="I149" s="265"/>
      <c r="J149" s="265"/>
      <c r="K149" s="14"/>
      <c r="L149" s="14"/>
      <c r="M149" s="266" t="s">
        <v>6</v>
      </c>
    </row>
    <row r="150" spans="1:13" s="15" customFormat="1" ht="48" x14ac:dyDescent="0.25">
      <c r="A150" s="334"/>
      <c r="B150" s="334"/>
      <c r="C150" s="335"/>
      <c r="D150" s="326" t="s">
        <v>7</v>
      </c>
      <c r="E150" s="326" t="s">
        <v>8</v>
      </c>
      <c r="F150" s="326" t="s">
        <v>9</v>
      </c>
      <c r="G150" s="327" t="s">
        <v>7</v>
      </c>
      <c r="H150" s="327" t="s">
        <v>10</v>
      </c>
      <c r="I150" s="327" t="s">
        <v>11</v>
      </c>
      <c r="J150" s="327" t="s">
        <v>12</v>
      </c>
      <c r="K150" s="327" t="s">
        <v>13</v>
      </c>
      <c r="L150" s="327" t="s">
        <v>14</v>
      </c>
      <c r="M150" s="336"/>
    </row>
    <row r="151" spans="1:13" s="33" customFormat="1" x14ac:dyDescent="0.25">
      <c r="A151" s="363">
        <v>43696</v>
      </c>
      <c r="B151" s="363" t="s">
        <v>67</v>
      </c>
      <c r="C151" s="37" t="s">
        <v>41</v>
      </c>
      <c r="D151" s="364"/>
      <c r="E151" s="365"/>
      <c r="F151" s="364"/>
      <c r="G151" s="364"/>
      <c r="H151" s="364">
        <v>68000</v>
      </c>
      <c r="I151" s="364"/>
      <c r="J151" s="364"/>
      <c r="K151" s="364"/>
      <c r="L151" s="364"/>
      <c r="M151" s="366"/>
    </row>
    <row r="152" spans="1:13" x14ac:dyDescent="0.25">
      <c r="A152" s="347"/>
      <c r="B152" s="347"/>
      <c r="C152" s="348"/>
      <c r="D152" s="349"/>
      <c r="E152" s="349"/>
      <c r="F152" s="349"/>
      <c r="G152" s="349"/>
      <c r="H152" s="362">
        <f>H151</f>
        <v>68000</v>
      </c>
      <c r="I152" s="349"/>
      <c r="J152" s="349"/>
      <c r="K152" s="349"/>
      <c r="L152" s="349"/>
      <c r="M152" s="349"/>
    </row>
    <row r="155" spans="1:13" s="1" customFormat="1" ht="15" x14ac:dyDescent="0.25">
      <c r="B155" s="3" t="s">
        <v>80</v>
      </c>
      <c r="C155" s="4"/>
      <c r="F155" s="3" t="s">
        <v>81</v>
      </c>
      <c r="G155" s="4"/>
      <c r="H155" s="4"/>
      <c r="I155" s="4"/>
    </row>
    <row r="156" spans="1:13" s="1" customFormat="1" ht="15" x14ac:dyDescent="0.25">
      <c r="B156" s="5" t="s">
        <v>82</v>
      </c>
      <c r="C156" s="6"/>
      <c r="F156" s="5" t="s">
        <v>83</v>
      </c>
      <c r="G156" s="6"/>
      <c r="H156" s="6"/>
      <c r="I156" s="6"/>
    </row>
  </sheetData>
  <autoFilter ref="A5:M55">
    <filterColumn colId="3" showButton="0"/>
    <filterColumn colId="4" showButton="0"/>
    <filterColumn colId="6" showButton="0"/>
    <filterColumn colId="7" showButton="0"/>
    <filterColumn colId="8" showButton="0"/>
  </autoFilter>
  <mergeCells count="73">
    <mergeCell ref="M149:M150"/>
    <mergeCell ref="A57:B57"/>
    <mergeCell ref="B59:C59"/>
    <mergeCell ref="B66:C66"/>
    <mergeCell ref="B72:C72"/>
    <mergeCell ref="B84:C84"/>
    <mergeCell ref="B96:C96"/>
    <mergeCell ref="B112:C112"/>
    <mergeCell ref="B119:C119"/>
    <mergeCell ref="A149:A150"/>
    <mergeCell ref="B149:B150"/>
    <mergeCell ref="C149:C150"/>
    <mergeCell ref="D149:F149"/>
    <mergeCell ref="G149:J149"/>
    <mergeCell ref="M120:M121"/>
    <mergeCell ref="A133:A134"/>
    <mergeCell ref="B133:B134"/>
    <mergeCell ref="C133:C134"/>
    <mergeCell ref="D133:F133"/>
    <mergeCell ref="G133:J133"/>
    <mergeCell ref="M133:M134"/>
    <mergeCell ref="A120:A121"/>
    <mergeCell ref="B120:B121"/>
    <mergeCell ref="C120:C121"/>
    <mergeCell ref="D120:F120"/>
    <mergeCell ref="G120:J120"/>
    <mergeCell ref="M97:M98"/>
    <mergeCell ref="A113:A114"/>
    <mergeCell ref="B113:B114"/>
    <mergeCell ref="C113:C114"/>
    <mergeCell ref="D113:F113"/>
    <mergeCell ref="G113:J113"/>
    <mergeCell ref="M113:M114"/>
    <mergeCell ref="A97:A98"/>
    <mergeCell ref="B97:B98"/>
    <mergeCell ref="C97:C98"/>
    <mergeCell ref="D97:F97"/>
    <mergeCell ref="G97:J97"/>
    <mergeCell ref="M73:M74"/>
    <mergeCell ref="A85:A86"/>
    <mergeCell ref="B85:B86"/>
    <mergeCell ref="C85:C86"/>
    <mergeCell ref="D85:F85"/>
    <mergeCell ref="G85:J85"/>
    <mergeCell ref="M85:M86"/>
    <mergeCell ref="A73:A74"/>
    <mergeCell ref="B73:B74"/>
    <mergeCell ref="C73:C74"/>
    <mergeCell ref="D73:F73"/>
    <mergeCell ref="G73:J73"/>
    <mergeCell ref="M60:M61"/>
    <mergeCell ref="A67:A68"/>
    <mergeCell ref="B67:B68"/>
    <mergeCell ref="C67:C68"/>
    <mergeCell ref="D67:F67"/>
    <mergeCell ref="G67:J67"/>
    <mergeCell ref="M67:M68"/>
    <mergeCell ref="B132:C132"/>
    <mergeCell ref="B148:C148"/>
    <mergeCell ref="A3:M3"/>
    <mergeCell ref="A4:M4"/>
    <mergeCell ref="A5:A6"/>
    <mergeCell ref="C5:C6"/>
    <mergeCell ref="D5:F5"/>
    <mergeCell ref="G5:J5"/>
    <mergeCell ref="M5:M6"/>
    <mergeCell ref="B5:B6"/>
    <mergeCell ref="A55:C55"/>
    <mergeCell ref="A60:A61"/>
    <mergeCell ref="B60:B61"/>
    <mergeCell ref="C60:C61"/>
    <mergeCell ref="D60:F60"/>
    <mergeCell ref="G60:J60"/>
  </mergeCells>
  <pageMargins left="0.24" right="0.2" top="0.46" bottom="0.49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A115" workbookViewId="0">
      <selection activeCell="D7" sqref="D7"/>
    </sheetView>
  </sheetViews>
  <sheetFormatPr defaultRowHeight="16.5" customHeight="1" x14ac:dyDescent="0.25"/>
  <cols>
    <col min="1" max="1" width="5.140625" style="107" customWidth="1"/>
    <col min="2" max="2" width="9.140625" style="107"/>
    <col min="3" max="3" width="6.85546875" style="107" customWidth="1"/>
    <col min="4" max="4" width="9.7109375" style="107" customWidth="1"/>
    <col min="5" max="5" width="7.140625" style="107" customWidth="1"/>
    <col min="6" max="6" width="6.7109375" style="107" customWidth="1"/>
    <col min="7" max="7" width="9.140625" style="107"/>
    <col min="8" max="8" width="5" style="107" customWidth="1"/>
    <col min="9" max="9" width="9.140625" style="107"/>
    <col min="10" max="10" width="10.7109375" style="107" bestFit="1" customWidth="1"/>
    <col min="11" max="11" width="9.140625" style="107"/>
    <col min="12" max="12" width="15.42578125" style="107" customWidth="1"/>
    <col min="13" max="13" width="8.42578125" style="107" customWidth="1"/>
    <col min="14" max="14" width="8.7109375" style="107" customWidth="1"/>
    <col min="15" max="15" width="11.42578125" style="107" bestFit="1" customWidth="1"/>
    <col min="16" max="16384" width="9.140625" style="107"/>
  </cols>
  <sheetData>
    <row r="1" spans="1:16" ht="16.5" customHeight="1" x14ac:dyDescent="0.25">
      <c r="A1" s="104" t="s">
        <v>0</v>
      </c>
      <c r="B1" s="104"/>
      <c r="C1" s="105"/>
      <c r="D1" s="106"/>
      <c r="E1" s="106"/>
      <c r="F1" s="106"/>
      <c r="I1" s="270" t="s">
        <v>84</v>
      </c>
      <c r="J1" s="270"/>
      <c r="K1" s="270"/>
      <c r="L1" s="270"/>
      <c r="M1" s="270"/>
      <c r="N1" s="270"/>
      <c r="O1" s="270"/>
      <c r="P1" s="270"/>
    </row>
    <row r="2" spans="1:16" ht="16.5" customHeight="1" x14ac:dyDescent="0.25">
      <c r="A2" s="6" t="s">
        <v>1</v>
      </c>
      <c r="B2" s="6"/>
      <c r="C2" s="5"/>
      <c r="D2" s="108"/>
      <c r="E2" s="108"/>
      <c r="F2" s="108"/>
      <c r="I2" s="271" t="s">
        <v>85</v>
      </c>
      <c r="J2" s="271"/>
      <c r="K2" s="271"/>
      <c r="L2" s="271"/>
      <c r="M2" s="271"/>
      <c r="N2" s="271"/>
      <c r="O2" s="271"/>
      <c r="P2" s="271"/>
    </row>
    <row r="3" spans="1:16" ht="16.5" customHeight="1" x14ac:dyDescent="0.3">
      <c r="A3" s="283" t="s">
        <v>115</v>
      </c>
      <c r="B3" s="283"/>
      <c r="C3" s="283"/>
      <c r="D3" s="283"/>
      <c r="E3" s="283"/>
      <c r="F3" s="283"/>
      <c r="G3" s="283"/>
      <c r="H3" s="283"/>
      <c r="I3" s="283"/>
      <c r="J3" s="283"/>
      <c r="K3" s="284"/>
      <c r="L3" s="283"/>
      <c r="M3" s="283"/>
      <c r="N3" s="283"/>
      <c r="O3" s="283"/>
      <c r="P3" s="283"/>
    </row>
    <row r="4" spans="1:16" ht="16.5" customHeight="1" thickBot="1" x14ac:dyDescent="0.3">
      <c r="A4" s="292" t="s">
        <v>116</v>
      </c>
      <c r="B4" s="292"/>
      <c r="C4" s="292"/>
      <c r="D4" s="292"/>
      <c r="E4" s="292"/>
      <c r="F4" s="292"/>
      <c r="G4" s="292"/>
      <c r="H4" s="292"/>
      <c r="I4" s="292"/>
      <c r="J4" s="292"/>
      <c r="K4" s="293"/>
      <c r="L4" s="292"/>
      <c r="M4" s="292"/>
      <c r="N4" s="292"/>
      <c r="O4" s="292"/>
      <c r="P4" s="292"/>
    </row>
    <row r="5" spans="1:16" ht="16.5" customHeight="1" thickTop="1" x14ac:dyDescent="0.25">
      <c r="A5" s="294" t="s">
        <v>87</v>
      </c>
      <c r="B5" s="296" t="s">
        <v>2</v>
      </c>
      <c r="C5" s="296" t="s">
        <v>117</v>
      </c>
      <c r="D5" s="296" t="s">
        <v>118</v>
      </c>
      <c r="E5" s="296"/>
      <c r="F5" s="296"/>
      <c r="G5" s="301" t="s">
        <v>119</v>
      </c>
      <c r="H5" s="302"/>
      <c r="I5" s="302"/>
      <c r="J5" s="302"/>
      <c r="K5" s="303"/>
      <c r="L5" s="304" t="s">
        <v>120</v>
      </c>
      <c r="M5" s="298"/>
      <c r="N5" s="299"/>
      <c r="O5" s="300"/>
      <c r="P5" s="279" t="s">
        <v>6</v>
      </c>
    </row>
    <row r="6" spans="1:16" ht="16.5" customHeight="1" x14ac:dyDescent="0.25">
      <c r="A6" s="295"/>
      <c r="B6" s="297"/>
      <c r="C6" s="297"/>
      <c r="D6" s="109" t="s">
        <v>121</v>
      </c>
      <c r="E6" s="110" t="s">
        <v>122</v>
      </c>
      <c r="F6" s="110" t="s">
        <v>123</v>
      </c>
      <c r="G6" s="110" t="s">
        <v>124</v>
      </c>
      <c r="H6" s="111" t="s">
        <v>125</v>
      </c>
      <c r="I6" s="110" t="s">
        <v>126</v>
      </c>
      <c r="J6" s="110" t="s">
        <v>127</v>
      </c>
      <c r="K6" s="112" t="s">
        <v>128</v>
      </c>
      <c r="L6" s="305"/>
      <c r="M6" s="110" t="s">
        <v>231</v>
      </c>
      <c r="N6" s="110" t="s">
        <v>232</v>
      </c>
      <c r="O6" s="110" t="s">
        <v>233</v>
      </c>
      <c r="P6" s="280"/>
    </row>
    <row r="7" spans="1:16" ht="12.75" customHeight="1" x14ac:dyDescent="0.25">
      <c r="A7" s="113">
        <v>1</v>
      </c>
      <c r="B7" s="114" t="s">
        <v>129</v>
      </c>
      <c r="C7" s="115" t="s">
        <v>130</v>
      </c>
      <c r="D7" s="116" t="s">
        <v>131</v>
      </c>
      <c r="E7" s="116" t="s">
        <v>132</v>
      </c>
      <c r="F7" s="115"/>
      <c r="G7" s="117" t="s">
        <v>133</v>
      </c>
      <c r="H7" s="118">
        <v>1</v>
      </c>
      <c r="I7" s="119">
        <v>465000</v>
      </c>
      <c r="J7" s="119">
        <v>465000</v>
      </c>
      <c r="K7" s="120">
        <v>0.16</v>
      </c>
      <c r="L7" s="119">
        <v>390600</v>
      </c>
      <c r="M7" s="119"/>
      <c r="N7" s="119">
        <v>400000</v>
      </c>
      <c r="O7" s="119"/>
      <c r="P7" s="245" t="s">
        <v>134</v>
      </c>
    </row>
    <row r="8" spans="1:16" ht="12.75" customHeight="1" x14ac:dyDescent="0.25">
      <c r="A8" s="121">
        <v>2</v>
      </c>
      <c r="B8" s="122" t="s">
        <v>129</v>
      </c>
      <c r="C8" s="123" t="s">
        <v>135</v>
      </c>
      <c r="D8" s="376" t="s">
        <v>136</v>
      </c>
      <c r="E8" s="124" t="s">
        <v>137</v>
      </c>
      <c r="F8" s="123"/>
      <c r="G8" s="125" t="s">
        <v>133</v>
      </c>
      <c r="H8" s="126">
        <v>5</v>
      </c>
      <c r="I8" s="127">
        <v>465000</v>
      </c>
      <c r="J8" s="128">
        <v>2325000</v>
      </c>
      <c r="K8" s="129">
        <v>0.35</v>
      </c>
      <c r="L8" s="127">
        <v>1511250</v>
      </c>
      <c r="M8" s="127"/>
      <c r="N8" s="127"/>
      <c r="O8" s="127">
        <v>2304250</v>
      </c>
      <c r="P8" s="246"/>
    </row>
    <row r="9" spans="1:16" ht="12.75" customHeight="1" x14ac:dyDescent="0.25">
      <c r="A9" s="130"/>
      <c r="B9" s="122" t="s">
        <v>129</v>
      </c>
      <c r="C9" s="123" t="s">
        <v>135</v>
      </c>
      <c r="D9" s="377"/>
      <c r="E9" s="124"/>
      <c r="F9" s="131"/>
      <c r="G9" s="132" t="s">
        <v>138</v>
      </c>
      <c r="H9" s="133">
        <v>1</v>
      </c>
      <c r="I9" s="134">
        <v>485000</v>
      </c>
      <c r="J9" s="134">
        <v>485000</v>
      </c>
      <c r="K9" s="135">
        <v>0.35</v>
      </c>
      <c r="L9" s="134">
        <v>315250</v>
      </c>
      <c r="M9" s="134"/>
      <c r="N9" s="134"/>
      <c r="O9" s="134"/>
      <c r="P9" s="247"/>
    </row>
    <row r="10" spans="1:16" ht="12.75" customHeight="1" x14ac:dyDescent="0.25">
      <c r="A10" s="130"/>
      <c r="B10" s="122" t="s">
        <v>129</v>
      </c>
      <c r="C10" s="123" t="s">
        <v>135</v>
      </c>
      <c r="D10" s="377"/>
      <c r="E10" s="124"/>
      <c r="F10" s="131"/>
      <c r="G10" s="132" t="s">
        <v>139</v>
      </c>
      <c r="H10" s="133">
        <v>1</v>
      </c>
      <c r="I10" s="134">
        <v>285000</v>
      </c>
      <c r="J10" s="134">
        <v>285000</v>
      </c>
      <c r="K10" s="135">
        <v>0.35</v>
      </c>
      <c r="L10" s="134">
        <v>185250</v>
      </c>
      <c r="M10" s="134"/>
      <c r="N10" s="134"/>
      <c r="O10" s="134"/>
      <c r="P10" s="247"/>
    </row>
    <row r="11" spans="1:16" ht="12.75" customHeight="1" x14ac:dyDescent="0.25">
      <c r="A11" s="136"/>
      <c r="B11" s="122" t="s">
        <v>129</v>
      </c>
      <c r="C11" s="137" t="s">
        <v>135</v>
      </c>
      <c r="D11" s="378"/>
      <c r="E11" s="138"/>
      <c r="F11" s="139"/>
      <c r="G11" s="140" t="s">
        <v>140</v>
      </c>
      <c r="H11" s="141">
        <v>1</v>
      </c>
      <c r="I11" s="142">
        <v>450000</v>
      </c>
      <c r="J11" s="143">
        <v>450000</v>
      </c>
      <c r="K11" s="144">
        <v>0.35</v>
      </c>
      <c r="L11" s="142">
        <v>292500</v>
      </c>
      <c r="M11" s="142"/>
      <c r="N11" s="142"/>
      <c r="O11" s="142"/>
      <c r="P11" s="248"/>
    </row>
    <row r="12" spans="1:16" ht="12.75" customHeight="1" x14ac:dyDescent="0.25">
      <c r="A12" s="121">
        <v>3</v>
      </c>
      <c r="B12" s="122" t="s">
        <v>141</v>
      </c>
      <c r="C12" s="145" t="s">
        <v>142</v>
      </c>
      <c r="D12" s="373" t="s">
        <v>143</v>
      </c>
      <c r="E12" s="376" t="s">
        <v>144</v>
      </c>
      <c r="F12" s="146"/>
      <c r="G12" s="125" t="s">
        <v>133</v>
      </c>
      <c r="H12" s="126">
        <v>12</v>
      </c>
      <c r="I12" s="127">
        <v>465000</v>
      </c>
      <c r="J12" s="128">
        <v>5580000</v>
      </c>
      <c r="K12" s="129">
        <v>0.35</v>
      </c>
      <c r="L12" s="127">
        <v>3627000</v>
      </c>
      <c r="M12" s="127"/>
      <c r="N12" s="127">
        <v>15000000</v>
      </c>
      <c r="O12" s="127"/>
      <c r="P12" s="246"/>
    </row>
    <row r="13" spans="1:16" ht="12.75" customHeight="1" x14ac:dyDescent="0.25">
      <c r="A13" s="130"/>
      <c r="B13" s="147"/>
      <c r="C13" s="145" t="s">
        <v>142</v>
      </c>
      <c r="D13" s="374"/>
      <c r="E13" s="377"/>
      <c r="F13" s="148"/>
      <c r="G13" s="132" t="s">
        <v>145</v>
      </c>
      <c r="H13" s="133">
        <v>12</v>
      </c>
      <c r="I13" s="134">
        <v>475000</v>
      </c>
      <c r="J13" s="134">
        <v>5700000</v>
      </c>
      <c r="K13" s="135">
        <v>0.35</v>
      </c>
      <c r="L13" s="134">
        <v>3705000</v>
      </c>
      <c r="M13" s="134"/>
      <c r="N13" s="134"/>
      <c r="O13" s="134"/>
      <c r="P13" s="247"/>
    </row>
    <row r="14" spans="1:16" ht="12.75" customHeight="1" x14ac:dyDescent="0.25">
      <c r="A14" s="136"/>
      <c r="B14" s="149"/>
      <c r="C14" s="150" t="s">
        <v>142</v>
      </c>
      <c r="D14" s="375"/>
      <c r="E14" s="378"/>
      <c r="F14" s="139"/>
      <c r="G14" s="140" t="s">
        <v>146</v>
      </c>
      <c r="H14" s="141">
        <v>12</v>
      </c>
      <c r="I14" s="142">
        <v>455000</v>
      </c>
      <c r="J14" s="143">
        <v>5460000</v>
      </c>
      <c r="K14" s="144">
        <v>0.35</v>
      </c>
      <c r="L14" s="142">
        <v>3549000</v>
      </c>
      <c r="M14" s="142"/>
      <c r="N14" s="142"/>
      <c r="O14" s="142"/>
      <c r="P14" s="248"/>
    </row>
    <row r="15" spans="1:16" ht="12.75" customHeight="1" x14ac:dyDescent="0.25">
      <c r="A15" s="121">
        <v>4</v>
      </c>
      <c r="B15" s="122" t="s">
        <v>147</v>
      </c>
      <c r="C15" s="123" t="s">
        <v>135</v>
      </c>
      <c r="D15" s="376" t="s">
        <v>136</v>
      </c>
      <c r="E15" s="124" t="s">
        <v>137</v>
      </c>
      <c r="F15" s="146"/>
      <c r="G15" s="125" t="s">
        <v>133</v>
      </c>
      <c r="H15" s="126">
        <v>3</v>
      </c>
      <c r="I15" s="127">
        <v>465000</v>
      </c>
      <c r="J15" s="128">
        <v>1395000</v>
      </c>
      <c r="K15" s="129">
        <v>0.35</v>
      </c>
      <c r="L15" s="127">
        <v>906750</v>
      </c>
      <c r="M15" s="127"/>
      <c r="N15" s="127"/>
      <c r="O15" s="127">
        <v>3360500</v>
      </c>
      <c r="P15" s="246"/>
    </row>
    <row r="16" spans="1:16" ht="12.75" customHeight="1" x14ac:dyDescent="0.25">
      <c r="A16" s="130"/>
      <c r="B16" s="122" t="s">
        <v>147</v>
      </c>
      <c r="C16" s="123" t="s">
        <v>135</v>
      </c>
      <c r="D16" s="377"/>
      <c r="E16" s="124"/>
      <c r="F16" s="148"/>
      <c r="G16" s="132" t="s">
        <v>138</v>
      </c>
      <c r="H16" s="133">
        <v>1</v>
      </c>
      <c r="I16" s="134">
        <v>485000</v>
      </c>
      <c r="J16" s="134">
        <v>485000</v>
      </c>
      <c r="K16" s="135">
        <v>0.35</v>
      </c>
      <c r="L16" s="134">
        <v>315250</v>
      </c>
      <c r="M16" s="134"/>
      <c r="N16" s="134"/>
      <c r="O16" s="134"/>
      <c r="P16" s="247"/>
    </row>
    <row r="17" spans="1:16" ht="12.75" customHeight="1" x14ac:dyDescent="0.25">
      <c r="A17" s="130"/>
      <c r="B17" s="122" t="s">
        <v>147</v>
      </c>
      <c r="C17" s="123" t="s">
        <v>135</v>
      </c>
      <c r="D17" s="377"/>
      <c r="E17" s="124"/>
      <c r="F17" s="148"/>
      <c r="G17" s="132" t="s">
        <v>139</v>
      </c>
      <c r="H17" s="133">
        <v>2</v>
      </c>
      <c r="I17" s="134">
        <v>285000</v>
      </c>
      <c r="J17" s="134">
        <v>570000</v>
      </c>
      <c r="K17" s="135">
        <v>0.35</v>
      </c>
      <c r="L17" s="134">
        <v>370500</v>
      </c>
      <c r="M17" s="134"/>
      <c r="N17" s="134"/>
      <c r="O17" s="134"/>
      <c r="P17" s="247"/>
    </row>
    <row r="18" spans="1:16" ht="12.75" customHeight="1" x14ac:dyDescent="0.25">
      <c r="A18" s="130"/>
      <c r="B18" s="122" t="s">
        <v>147</v>
      </c>
      <c r="C18" s="123" t="s">
        <v>135</v>
      </c>
      <c r="D18" s="377"/>
      <c r="E18" s="124"/>
      <c r="F18" s="148"/>
      <c r="G18" s="132" t="s">
        <v>140</v>
      </c>
      <c r="H18" s="133">
        <v>2</v>
      </c>
      <c r="I18" s="134">
        <v>450000</v>
      </c>
      <c r="J18" s="134">
        <v>900000</v>
      </c>
      <c r="K18" s="135">
        <v>0.35</v>
      </c>
      <c r="L18" s="134">
        <v>585000</v>
      </c>
      <c r="M18" s="134"/>
      <c r="N18" s="134"/>
      <c r="O18" s="134"/>
      <c r="P18" s="247"/>
    </row>
    <row r="19" spans="1:16" ht="12.75" customHeight="1" x14ac:dyDescent="0.25">
      <c r="A19" s="130"/>
      <c r="B19" s="122" t="s">
        <v>147</v>
      </c>
      <c r="C19" s="123" t="s">
        <v>135</v>
      </c>
      <c r="D19" s="377"/>
      <c r="E19" s="124"/>
      <c r="F19" s="148"/>
      <c r="G19" s="132" t="s">
        <v>148</v>
      </c>
      <c r="H19" s="133">
        <v>2</v>
      </c>
      <c r="I19" s="134">
        <v>455000</v>
      </c>
      <c r="J19" s="134">
        <v>910000</v>
      </c>
      <c r="K19" s="135">
        <v>0.35</v>
      </c>
      <c r="L19" s="134">
        <v>591500</v>
      </c>
      <c r="M19" s="134"/>
      <c r="N19" s="134"/>
      <c r="O19" s="134"/>
      <c r="P19" s="247"/>
    </row>
    <row r="20" spans="1:16" ht="12.75" customHeight="1" x14ac:dyDescent="0.25">
      <c r="A20" s="136"/>
      <c r="B20" s="122" t="s">
        <v>147</v>
      </c>
      <c r="C20" s="137" t="s">
        <v>135</v>
      </c>
      <c r="D20" s="378"/>
      <c r="E20" s="138"/>
      <c r="F20" s="139"/>
      <c r="G20" s="140" t="s">
        <v>146</v>
      </c>
      <c r="H20" s="141">
        <v>2</v>
      </c>
      <c r="I20" s="142">
        <v>455000</v>
      </c>
      <c r="J20" s="142">
        <v>910000</v>
      </c>
      <c r="K20" s="144">
        <v>0.35</v>
      </c>
      <c r="L20" s="142">
        <v>591500</v>
      </c>
      <c r="M20" s="142"/>
      <c r="N20" s="142"/>
      <c r="O20" s="142"/>
      <c r="P20" s="248"/>
    </row>
    <row r="21" spans="1:16" ht="12.75" customHeight="1" x14ac:dyDescent="0.25">
      <c r="A21" s="121">
        <v>5</v>
      </c>
      <c r="B21" s="122" t="s">
        <v>147</v>
      </c>
      <c r="C21" s="123" t="s">
        <v>135</v>
      </c>
      <c r="D21" s="124" t="s">
        <v>149</v>
      </c>
      <c r="E21" s="373" t="s">
        <v>150</v>
      </c>
      <c r="F21" s="123"/>
      <c r="G21" s="125" t="s">
        <v>133</v>
      </c>
      <c r="H21" s="126">
        <v>2</v>
      </c>
      <c r="I21" s="127">
        <v>465000</v>
      </c>
      <c r="J21" s="127">
        <v>930000</v>
      </c>
      <c r="K21" s="151">
        <v>0.2</v>
      </c>
      <c r="L21" s="127">
        <v>744000</v>
      </c>
      <c r="M21" s="127">
        <v>2960000</v>
      </c>
      <c r="N21" s="127"/>
      <c r="O21" s="127"/>
      <c r="P21" s="246"/>
    </row>
    <row r="22" spans="1:16" ht="12.75" customHeight="1" x14ac:dyDescent="0.25">
      <c r="A22" s="130"/>
      <c r="B22" s="147"/>
      <c r="C22" s="123" t="s">
        <v>135</v>
      </c>
      <c r="D22" s="124" t="s">
        <v>149</v>
      </c>
      <c r="E22" s="374"/>
      <c r="F22" s="131"/>
      <c r="G22" s="132" t="s">
        <v>145</v>
      </c>
      <c r="H22" s="133">
        <v>2</v>
      </c>
      <c r="I22" s="134">
        <v>475000</v>
      </c>
      <c r="J22" s="134">
        <v>950000</v>
      </c>
      <c r="K22" s="152">
        <v>0.2</v>
      </c>
      <c r="L22" s="134">
        <v>760000</v>
      </c>
      <c r="M22" s="134"/>
      <c r="N22" s="134"/>
      <c r="O22" s="134"/>
      <c r="P22" s="247"/>
    </row>
    <row r="23" spans="1:16" ht="12.75" customHeight="1" x14ac:dyDescent="0.25">
      <c r="A23" s="130"/>
      <c r="B23" s="147"/>
      <c r="C23" s="123" t="s">
        <v>135</v>
      </c>
      <c r="D23" s="124" t="s">
        <v>149</v>
      </c>
      <c r="E23" s="374"/>
      <c r="F23" s="131"/>
      <c r="G23" s="132" t="s">
        <v>148</v>
      </c>
      <c r="H23" s="133">
        <v>2</v>
      </c>
      <c r="I23" s="134">
        <v>455000</v>
      </c>
      <c r="J23" s="134">
        <v>910000</v>
      </c>
      <c r="K23" s="152">
        <v>0.2</v>
      </c>
      <c r="L23" s="134">
        <v>728000</v>
      </c>
      <c r="M23" s="134"/>
      <c r="N23" s="134"/>
      <c r="O23" s="134"/>
      <c r="P23" s="247"/>
    </row>
    <row r="24" spans="1:16" ht="12.75" customHeight="1" x14ac:dyDescent="0.25">
      <c r="A24" s="136"/>
      <c r="B24" s="149"/>
      <c r="C24" s="137" t="s">
        <v>135</v>
      </c>
      <c r="D24" s="138" t="s">
        <v>149</v>
      </c>
      <c r="E24" s="375"/>
      <c r="F24" s="137"/>
      <c r="G24" s="140" t="s">
        <v>146</v>
      </c>
      <c r="H24" s="141">
        <v>2</v>
      </c>
      <c r="I24" s="142">
        <v>455000</v>
      </c>
      <c r="J24" s="142">
        <v>910000</v>
      </c>
      <c r="K24" s="153">
        <v>0.2</v>
      </c>
      <c r="L24" s="142">
        <v>728000</v>
      </c>
      <c r="M24" s="142"/>
      <c r="N24" s="142"/>
      <c r="O24" s="142"/>
      <c r="P24" s="248"/>
    </row>
    <row r="25" spans="1:16" ht="12.75" customHeight="1" x14ac:dyDescent="0.25">
      <c r="A25" s="121">
        <v>6</v>
      </c>
      <c r="B25" s="122" t="s">
        <v>147</v>
      </c>
      <c r="C25" s="123" t="s">
        <v>135</v>
      </c>
      <c r="D25" s="376" t="s">
        <v>151</v>
      </c>
      <c r="E25" s="373" t="s">
        <v>152</v>
      </c>
      <c r="F25" s="379" t="s">
        <v>153</v>
      </c>
      <c r="G25" s="125" t="s">
        <v>133</v>
      </c>
      <c r="H25" s="126">
        <v>1</v>
      </c>
      <c r="I25" s="127">
        <v>465000</v>
      </c>
      <c r="J25" s="127">
        <v>465000</v>
      </c>
      <c r="K25" s="129">
        <v>0.41</v>
      </c>
      <c r="L25" s="127">
        <v>274350.00000000006</v>
      </c>
      <c r="M25" s="127"/>
      <c r="N25" s="127"/>
      <c r="O25" s="127">
        <v>1090000</v>
      </c>
      <c r="P25" s="246"/>
    </row>
    <row r="26" spans="1:16" ht="12.75" customHeight="1" x14ac:dyDescent="0.25">
      <c r="A26" s="130"/>
      <c r="B26" s="147"/>
      <c r="C26" s="123" t="s">
        <v>135</v>
      </c>
      <c r="D26" s="377"/>
      <c r="E26" s="374"/>
      <c r="F26" s="380"/>
      <c r="G26" s="132" t="s">
        <v>154</v>
      </c>
      <c r="H26" s="133">
        <v>1</v>
      </c>
      <c r="I26" s="134">
        <v>275000</v>
      </c>
      <c r="J26" s="134">
        <v>275000</v>
      </c>
      <c r="K26" s="135">
        <v>1</v>
      </c>
      <c r="L26" s="134">
        <v>0</v>
      </c>
      <c r="M26" s="134"/>
      <c r="N26" s="134"/>
      <c r="O26" s="134"/>
      <c r="P26" s="247" t="s">
        <v>155</v>
      </c>
    </row>
    <row r="27" spans="1:16" ht="12.75" customHeight="1" x14ac:dyDescent="0.25">
      <c r="A27" s="130"/>
      <c r="B27" s="147"/>
      <c r="C27" s="123" t="s">
        <v>135</v>
      </c>
      <c r="D27" s="377"/>
      <c r="E27" s="374"/>
      <c r="F27" s="380"/>
      <c r="G27" s="132" t="s">
        <v>138</v>
      </c>
      <c r="H27" s="133">
        <v>1</v>
      </c>
      <c r="I27" s="134">
        <v>485000</v>
      </c>
      <c r="J27" s="134">
        <v>485000</v>
      </c>
      <c r="K27" s="135">
        <v>0.41</v>
      </c>
      <c r="L27" s="134">
        <v>286150.00000000006</v>
      </c>
      <c r="M27" s="134"/>
      <c r="N27" s="134"/>
      <c r="O27" s="134"/>
      <c r="P27" s="247"/>
    </row>
    <row r="28" spans="1:16" ht="12.75" customHeight="1" x14ac:dyDescent="0.25">
      <c r="A28" s="130"/>
      <c r="B28" s="147"/>
      <c r="C28" s="123" t="s">
        <v>135</v>
      </c>
      <c r="D28" s="377"/>
      <c r="E28" s="374"/>
      <c r="F28" s="380"/>
      <c r="G28" s="132" t="s">
        <v>148</v>
      </c>
      <c r="H28" s="133">
        <v>1</v>
      </c>
      <c r="I28" s="134">
        <v>455000</v>
      </c>
      <c r="J28" s="134">
        <v>455000</v>
      </c>
      <c r="K28" s="135">
        <v>0.41</v>
      </c>
      <c r="L28" s="134">
        <v>268450.00000000006</v>
      </c>
      <c r="M28" s="134"/>
      <c r="N28" s="134"/>
      <c r="O28" s="134"/>
      <c r="P28" s="247"/>
    </row>
    <row r="29" spans="1:16" ht="12.75" customHeight="1" x14ac:dyDescent="0.25">
      <c r="A29" s="136"/>
      <c r="B29" s="149"/>
      <c r="C29" s="123" t="s">
        <v>135</v>
      </c>
      <c r="D29" s="378"/>
      <c r="E29" s="375"/>
      <c r="F29" s="381"/>
      <c r="G29" s="140" t="s">
        <v>146</v>
      </c>
      <c r="H29" s="141">
        <v>1</v>
      </c>
      <c r="I29" s="142">
        <v>455000</v>
      </c>
      <c r="J29" s="142">
        <v>455000</v>
      </c>
      <c r="K29" s="144">
        <v>0.41</v>
      </c>
      <c r="L29" s="142">
        <v>268450.00000000006</v>
      </c>
      <c r="M29" s="142"/>
      <c r="N29" s="142"/>
      <c r="O29" s="142"/>
      <c r="P29" s="248"/>
    </row>
    <row r="30" spans="1:16" ht="12.75" customHeight="1" x14ac:dyDescent="0.25">
      <c r="A30" s="113">
        <v>7</v>
      </c>
      <c r="B30" s="114" t="s">
        <v>156</v>
      </c>
      <c r="C30" s="115" t="s">
        <v>157</v>
      </c>
      <c r="D30" s="116" t="s">
        <v>158</v>
      </c>
      <c r="E30" s="116"/>
      <c r="F30" s="115"/>
      <c r="G30" s="117" t="s">
        <v>148</v>
      </c>
      <c r="H30" s="118">
        <v>1</v>
      </c>
      <c r="I30" s="119">
        <v>455000</v>
      </c>
      <c r="J30" s="154">
        <v>455000</v>
      </c>
      <c r="K30" s="120">
        <v>0.41</v>
      </c>
      <c r="L30" s="119">
        <v>268450.00000000006</v>
      </c>
      <c r="M30" s="119">
        <v>268000</v>
      </c>
      <c r="N30" s="119"/>
      <c r="O30" s="119"/>
      <c r="P30" s="249"/>
    </row>
    <row r="31" spans="1:16" ht="12.75" customHeight="1" x14ac:dyDescent="0.25">
      <c r="A31" s="113">
        <v>8</v>
      </c>
      <c r="B31" s="114" t="s">
        <v>156</v>
      </c>
      <c r="C31" s="115" t="s">
        <v>135</v>
      </c>
      <c r="D31" s="116" t="s">
        <v>158</v>
      </c>
      <c r="E31" s="116" t="s">
        <v>159</v>
      </c>
      <c r="F31" s="115"/>
      <c r="G31" s="117" t="s">
        <v>140</v>
      </c>
      <c r="H31" s="118">
        <v>3</v>
      </c>
      <c r="I31" s="119">
        <v>450000</v>
      </c>
      <c r="J31" s="119">
        <v>1350000</v>
      </c>
      <c r="K31" s="120">
        <v>0.25900000000000001</v>
      </c>
      <c r="L31" s="119">
        <v>1000350</v>
      </c>
      <c r="M31" s="119">
        <v>1000000</v>
      </c>
      <c r="N31" s="119"/>
      <c r="O31" s="119"/>
      <c r="P31" s="249"/>
    </row>
    <row r="32" spans="1:16" ht="12.75" customHeight="1" x14ac:dyDescent="0.25">
      <c r="A32" s="121">
        <v>9</v>
      </c>
      <c r="B32" s="122" t="s">
        <v>160</v>
      </c>
      <c r="C32" s="123" t="s">
        <v>135</v>
      </c>
      <c r="D32" s="124" t="s">
        <v>161</v>
      </c>
      <c r="E32" s="124" t="s">
        <v>162</v>
      </c>
      <c r="F32" s="123"/>
      <c r="G32" s="125" t="s">
        <v>145</v>
      </c>
      <c r="H32" s="126">
        <v>1</v>
      </c>
      <c r="I32" s="127">
        <v>475000</v>
      </c>
      <c r="J32" s="127">
        <v>475000</v>
      </c>
      <c r="K32" s="129">
        <v>0.25</v>
      </c>
      <c r="L32" s="127">
        <v>356250</v>
      </c>
      <c r="M32" s="127">
        <v>1616000</v>
      </c>
      <c r="N32" s="127"/>
      <c r="O32" s="127"/>
      <c r="P32" s="246"/>
    </row>
    <row r="33" spans="1:16" ht="12.75" customHeight="1" x14ac:dyDescent="0.25">
      <c r="A33" s="130"/>
      <c r="B33" s="122" t="s">
        <v>160</v>
      </c>
      <c r="C33" s="123" t="s">
        <v>135</v>
      </c>
      <c r="D33" s="124" t="s">
        <v>161</v>
      </c>
      <c r="E33" s="124"/>
      <c r="F33" s="131"/>
      <c r="G33" s="132" t="s">
        <v>138</v>
      </c>
      <c r="H33" s="133">
        <v>1</v>
      </c>
      <c r="I33" s="134">
        <v>485000</v>
      </c>
      <c r="J33" s="134">
        <v>485000</v>
      </c>
      <c r="K33" s="135">
        <v>0.25</v>
      </c>
      <c r="L33" s="134">
        <v>363750</v>
      </c>
      <c r="M33" s="134"/>
      <c r="N33" s="134"/>
      <c r="O33" s="134"/>
      <c r="P33" s="247"/>
    </row>
    <row r="34" spans="1:16" ht="12.75" customHeight="1" x14ac:dyDescent="0.25">
      <c r="A34" s="130"/>
      <c r="B34" s="122" t="s">
        <v>160</v>
      </c>
      <c r="C34" s="123" t="s">
        <v>135</v>
      </c>
      <c r="D34" s="124" t="s">
        <v>161</v>
      </c>
      <c r="E34" s="124"/>
      <c r="F34" s="131"/>
      <c r="G34" s="132" t="s">
        <v>139</v>
      </c>
      <c r="H34" s="133">
        <v>1</v>
      </c>
      <c r="I34" s="134">
        <v>285000</v>
      </c>
      <c r="J34" s="134">
        <v>285000</v>
      </c>
      <c r="K34" s="135">
        <v>0.25</v>
      </c>
      <c r="L34" s="134">
        <v>213750</v>
      </c>
      <c r="M34" s="134"/>
      <c r="N34" s="134"/>
      <c r="O34" s="134"/>
      <c r="P34" s="247"/>
    </row>
    <row r="35" spans="1:16" ht="12.75" customHeight="1" x14ac:dyDescent="0.25">
      <c r="A35" s="130"/>
      <c r="B35" s="122" t="s">
        <v>160</v>
      </c>
      <c r="C35" s="123" t="s">
        <v>135</v>
      </c>
      <c r="D35" s="124" t="s">
        <v>161</v>
      </c>
      <c r="E35" s="124"/>
      <c r="F35" s="131"/>
      <c r="G35" s="132" t="s">
        <v>148</v>
      </c>
      <c r="H35" s="133">
        <v>1</v>
      </c>
      <c r="I35" s="134">
        <v>455000</v>
      </c>
      <c r="J35" s="134">
        <v>455000</v>
      </c>
      <c r="K35" s="135">
        <v>0.25</v>
      </c>
      <c r="L35" s="134">
        <v>341250</v>
      </c>
      <c r="M35" s="134"/>
      <c r="N35" s="134"/>
      <c r="O35" s="134"/>
      <c r="P35" s="247"/>
    </row>
    <row r="36" spans="1:16" ht="12.75" customHeight="1" x14ac:dyDescent="0.25">
      <c r="A36" s="136"/>
      <c r="B36" s="122" t="s">
        <v>160</v>
      </c>
      <c r="C36" s="137" t="s">
        <v>135</v>
      </c>
      <c r="D36" s="138" t="s">
        <v>161</v>
      </c>
      <c r="E36" s="138"/>
      <c r="F36" s="137"/>
      <c r="G36" s="140" t="s">
        <v>146</v>
      </c>
      <c r="H36" s="141">
        <v>1</v>
      </c>
      <c r="I36" s="142">
        <v>455000</v>
      </c>
      <c r="J36" s="155">
        <v>455000</v>
      </c>
      <c r="K36" s="144">
        <v>0.25</v>
      </c>
      <c r="L36" s="142">
        <v>341250</v>
      </c>
      <c r="M36" s="142"/>
      <c r="N36" s="142"/>
      <c r="O36" s="142"/>
      <c r="P36" s="248"/>
    </row>
    <row r="37" spans="1:16" ht="12.75" customHeight="1" x14ac:dyDescent="0.25">
      <c r="A37" s="121">
        <v>10</v>
      </c>
      <c r="B37" s="122" t="s">
        <v>163</v>
      </c>
      <c r="C37" s="156" t="s">
        <v>164</v>
      </c>
      <c r="D37" s="124" t="s">
        <v>158</v>
      </c>
      <c r="E37" s="124"/>
      <c r="F37" s="123"/>
      <c r="G37" s="125" t="s">
        <v>165</v>
      </c>
      <c r="H37" s="126">
        <v>1</v>
      </c>
      <c r="I37" s="127">
        <v>285000</v>
      </c>
      <c r="J37" s="157">
        <v>285000</v>
      </c>
      <c r="K37" s="129">
        <v>0.21</v>
      </c>
      <c r="L37" s="127">
        <v>225150</v>
      </c>
      <c r="M37" s="127">
        <v>584600</v>
      </c>
      <c r="N37" s="127"/>
      <c r="O37" s="127"/>
      <c r="P37" s="288" t="s">
        <v>166</v>
      </c>
    </row>
    <row r="38" spans="1:16" ht="12.75" customHeight="1" x14ac:dyDescent="0.25">
      <c r="A38" s="136"/>
      <c r="B38" s="149"/>
      <c r="C38" s="158" t="s">
        <v>164</v>
      </c>
      <c r="D38" s="159" t="s">
        <v>158</v>
      </c>
      <c r="E38" s="159"/>
      <c r="F38" s="137"/>
      <c r="G38" s="140" t="s">
        <v>146</v>
      </c>
      <c r="H38" s="141">
        <v>1</v>
      </c>
      <c r="I38" s="142">
        <v>455000</v>
      </c>
      <c r="J38" s="142">
        <v>455000</v>
      </c>
      <c r="K38" s="144">
        <v>0.21</v>
      </c>
      <c r="L38" s="142">
        <v>359450</v>
      </c>
      <c r="M38" s="142"/>
      <c r="N38" s="142"/>
      <c r="O38" s="142"/>
      <c r="P38" s="289"/>
    </row>
    <row r="39" spans="1:16" ht="12.75" customHeight="1" x14ac:dyDescent="0.25">
      <c r="A39" s="113">
        <v>11</v>
      </c>
      <c r="B39" s="114" t="s">
        <v>163</v>
      </c>
      <c r="C39" s="115" t="s">
        <v>157</v>
      </c>
      <c r="D39" s="116" t="s">
        <v>158</v>
      </c>
      <c r="E39" s="116"/>
      <c r="F39" s="160"/>
      <c r="G39" s="117" t="s">
        <v>133</v>
      </c>
      <c r="H39" s="118">
        <v>1</v>
      </c>
      <c r="I39" s="119">
        <v>465000</v>
      </c>
      <c r="J39" s="154">
        <v>465000</v>
      </c>
      <c r="K39" s="120">
        <v>0.41</v>
      </c>
      <c r="L39" s="119">
        <v>274350.00000000006</v>
      </c>
      <c r="M39" s="119">
        <v>274350.00000000006</v>
      </c>
      <c r="N39" s="119"/>
      <c r="O39" s="119"/>
      <c r="P39" s="249"/>
    </row>
    <row r="40" spans="1:16" ht="12.75" customHeight="1" x14ac:dyDescent="0.25">
      <c r="A40" s="161">
        <v>12</v>
      </c>
      <c r="B40" s="162" t="s">
        <v>163</v>
      </c>
      <c r="C40" s="163" t="s">
        <v>135</v>
      </c>
      <c r="D40" s="159" t="s">
        <v>149</v>
      </c>
      <c r="E40" s="159" t="s">
        <v>167</v>
      </c>
      <c r="F40" s="163"/>
      <c r="G40" s="164" t="s">
        <v>146</v>
      </c>
      <c r="H40" s="165">
        <v>3</v>
      </c>
      <c r="I40" s="143">
        <v>455000</v>
      </c>
      <c r="J40" s="119">
        <v>1365000</v>
      </c>
      <c r="K40" s="166">
        <v>0.2</v>
      </c>
      <c r="L40" s="143">
        <v>1092000</v>
      </c>
      <c r="M40" s="143">
        <v>1092000</v>
      </c>
      <c r="N40" s="143"/>
      <c r="O40" s="143"/>
      <c r="P40" s="250"/>
    </row>
    <row r="41" spans="1:16" ht="12.75" customHeight="1" x14ac:dyDescent="0.25">
      <c r="A41" s="121">
        <v>13</v>
      </c>
      <c r="B41" s="122" t="s">
        <v>168</v>
      </c>
      <c r="C41" s="123" t="s">
        <v>135</v>
      </c>
      <c r="D41" s="369" t="s">
        <v>143</v>
      </c>
      <c r="E41" s="124"/>
      <c r="F41" s="123"/>
      <c r="G41" s="125" t="s">
        <v>169</v>
      </c>
      <c r="H41" s="126">
        <v>24</v>
      </c>
      <c r="I41" s="127">
        <v>265000</v>
      </c>
      <c r="J41" s="127">
        <v>6360000</v>
      </c>
      <c r="K41" s="129">
        <v>0.35</v>
      </c>
      <c r="L41" s="127">
        <v>4134000</v>
      </c>
      <c r="M41" s="127"/>
      <c r="N41" s="127">
        <v>21156000</v>
      </c>
      <c r="O41" s="127"/>
      <c r="P41" s="246"/>
    </row>
    <row r="42" spans="1:16" ht="12.75" customHeight="1" x14ac:dyDescent="0.25">
      <c r="A42" s="130"/>
      <c r="B42" s="122" t="s">
        <v>168</v>
      </c>
      <c r="C42" s="123" t="s">
        <v>135</v>
      </c>
      <c r="D42" s="367"/>
      <c r="E42" s="124"/>
      <c r="F42" s="131"/>
      <c r="G42" s="132" t="s">
        <v>154</v>
      </c>
      <c r="H42" s="133">
        <v>24</v>
      </c>
      <c r="I42" s="134">
        <v>275000</v>
      </c>
      <c r="J42" s="134">
        <v>6600000</v>
      </c>
      <c r="K42" s="135">
        <v>0.35</v>
      </c>
      <c r="L42" s="134">
        <v>4290000</v>
      </c>
      <c r="M42" s="134"/>
      <c r="N42" s="134"/>
      <c r="O42" s="134"/>
      <c r="P42" s="247"/>
    </row>
    <row r="43" spans="1:16" ht="12.75" customHeight="1" x14ac:dyDescent="0.25">
      <c r="A43" s="130"/>
      <c r="B43" s="122" t="s">
        <v>168</v>
      </c>
      <c r="C43" s="123" t="s">
        <v>135</v>
      </c>
      <c r="D43" s="367"/>
      <c r="E43" s="124"/>
      <c r="F43" s="131"/>
      <c r="G43" s="132" t="s">
        <v>165</v>
      </c>
      <c r="H43" s="133">
        <v>36</v>
      </c>
      <c r="I43" s="134">
        <v>285000</v>
      </c>
      <c r="J43" s="134">
        <v>10260000</v>
      </c>
      <c r="K43" s="135">
        <v>0.35</v>
      </c>
      <c r="L43" s="134">
        <v>6669000</v>
      </c>
      <c r="M43" s="134"/>
      <c r="N43" s="134"/>
      <c r="O43" s="134"/>
      <c r="P43" s="251" t="s">
        <v>170</v>
      </c>
    </row>
    <row r="44" spans="1:16" ht="12.75" customHeight="1" x14ac:dyDescent="0.25">
      <c r="A44" s="130"/>
      <c r="B44" s="122" t="s">
        <v>168</v>
      </c>
      <c r="C44" s="123" t="s">
        <v>135</v>
      </c>
      <c r="D44" s="367"/>
      <c r="E44" s="124"/>
      <c r="F44" s="131"/>
      <c r="G44" s="132" t="s">
        <v>139</v>
      </c>
      <c r="H44" s="133">
        <v>12</v>
      </c>
      <c r="I44" s="134">
        <v>285000</v>
      </c>
      <c r="J44" s="134">
        <v>3420000</v>
      </c>
      <c r="K44" s="135">
        <v>0.35</v>
      </c>
      <c r="L44" s="134">
        <v>2223000</v>
      </c>
      <c r="M44" s="134"/>
      <c r="N44" s="134"/>
      <c r="O44" s="134"/>
      <c r="P44" s="247"/>
    </row>
    <row r="45" spans="1:16" ht="12.75" customHeight="1" x14ac:dyDescent="0.25">
      <c r="A45" s="130"/>
      <c r="B45" s="122" t="s">
        <v>168</v>
      </c>
      <c r="C45" s="123" t="s">
        <v>135</v>
      </c>
      <c r="D45" s="367"/>
      <c r="E45" s="124"/>
      <c r="F45" s="131"/>
      <c r="G45" s="132" t="s">
        <v>140</v>
      </c>
      <c r="H45" s="133">
        <v>25</v>
      </c>
      <c r="I45" s="134">
        <v>450000</v>
      </c>
      <c r="J45" s="134">
        <v>11250000</v>
      </c>
      <c r="K45" s="135">
        <v>0.35</v>
      </c>
      <c r="L45" s="134">
        <v>7312500</v>
      </c>
      <c r="M45" s="134"/>
      <c r="N45" s="134"/>
      <c r="O45" s="134"/>
      <c r="P45" s="247"/>
    </row>
    <row r="46" spans="1:16" ht="12.75" customHeight="1" x14ac:dyDescent="0.25">
      <c r="A46" s="130"/>
      <c r="B46" s="122" t="s">
        <v>168</v>
      </c>
      <c r="C46" s="123" t="s">
        <v>135</v>
      </c>
      <c r="D46" s="367"/>
      <c r="E46" s="124"/>
      <c r="F46" s="131"/>
      <c r="G46" s="132" t="s">
        <v>148</v>
      </c>
      <c r="H46" s="133">
        <v>24</v>
      </c>
      <c r="I46" s="134">
        <v>455000</v>
      </c>
      <c r="J46" s="134">
        <v>10920000</v>
      </c>
      <c r="K46" s="135">
        <v>0.35</v>
      </c>
      <c r="L46" s="134">
        <v>7098000</v>
      </c>
      <c r="M46" s="134"/>
      <c r="N46" s="134">
        <v>10000000</v>
      </c>
      <c r="O46" s="134"/>
      <c r="P46" s="247"/>
    </row>
    <row r="47" spans="1:16" ht="12.75" customHeight="1" x14ac:dyDescent="0.25">
      <c r="A47" s="136"/>
      <c r="B47" s="122" t="s">
        <v>168</v>
      </c>
      <c r="C47" s="137" t="s">
        <v>135</v>
      </c>
      <c r="D47" s="368"/>
      <c r="E47" s="138"/>
      <c r="F47" s="137"/>
      <c r="G47" s="140" t="s">
        <v>146</v>
      </c>
      <c r="H47" s="141">
        <v>12</v>
      </c>
      <c r="I47" s="142">
        <v>455000</v>
      </c>
      <c r="J47" s="142">
        <v>5460000</v>
      </c>
      <c r="K47" s="144">
        <v>0.35</v>
      </c>
      <c r="L47" s="142">
        <v>3549000</v>
      </c>
      <c r="M47" s="142"/>
      <c r="N47" s="142"/>
      <c r="O47" s="142"/>
      <c r="P47" s="248"/>
    </row>
    <row r="48" spans="1:16" ht="12.75" customHeight="1" x14ac:dyDescent="0.25">
      <c r="A48" s="121">
        <v>14</v>
      </c>
      <c r="B48" s="122" t="s">
        <v>171</v>
      </c>
      <c r="C48" s="123" t="s">
        <v>135</v>
      </c>
      <c r="D48" s="124" t="s">
        <v>149</v>
      </c>
      <c r="E48" s="124" t="s">
        <v>167</v>
      </c>
      <c r="F48" s="123"/>
      <c r="G48" s="125" t="s">
        <v>133</v>
      </c>
      <c r="H48" s="126">
        <v>1</v>
      </c>
      <c r="I48" s="127">
        <v>455000</v>
      </c>
      <c r="J48" s="127">
        <v>455000</v>
      </c>
      <c r="K48" s="151">
        <v>0.2</v>
      </c>
      <c r="L48" s="127">
        <v>364000</v>
      </c>
      <c r="M48" s="127">
        <v>1640000</v>
      </c>
      <c r="N48" s="127"/>
      <c r="O48" s="127"/>
      <c r="P48" s="246"/>
    </row>
    <row r="49" spans="1:16" ht="12.75" customHeight="1" x14ac:dyDescent="0.25">
      <c r="A49" s="130"/>
      <c r="B49" s="147"/>
      <c r="C49" s="123" t="s">
        <v>135</v>
      </c>
      <c r="D49" s="124" t="s">
        <v>149</v>
      </c>
      <c r="E49" s="124"/>
      <c r="F49" s="131"/>
      <c r="G49" s="132" t="s">
        <v>165</v>
      </c>
      <c r="H49" s="133">
        <v>4</v>
      </c>
      <c r="I49" s="134">
        <v>285000</v>
      </c>
      <c r="J49" s="134">
        <v>1140000</v>
      </c>
      <c r="K49" s="152">
        <v>0.2</v>
      </c>
      <c r="L49" s="134">
        <v>912000</v>
      </c>
      <c r="M49" s="134"/>
      <c r="N49" s="134"/>
      <c r="O49" s="134"/>
      <c r="P49" s="247"/>
    </row>
    <row r="50" spans="1:16" ht="12.75" customHeight="1" x14ac:dyDescent="0.25">
      <c r="A50" s="136"/>
      <c r="B50" s="149"/>
      <c r="C50" s="123" t="s">
        <v>135</v>
      </c>
      <c r="D50" s="124" t="s">
        <v>149</v>
      </c>
      <c r="E50" s="124"/>
      <c r="F50" s="137"/>
      <c r="G50" s="140" t="s">
        <v>146</v>
      </c>
      <c r="H50" s="141">
        <v>1</v>
      </c>
      <c r="I50" s="142">
        <v>455000</v>
      </c>
      <c r="J50" s="142">
        <v>455000</v>
      </c>
      <c r="K50" s="153">
        <v>0.2</v>
      </c>
      <c r="L50" s="142">
        <v>364000</v>
      </c>
      <c r="M50" s="142"/>
      <c r="N50" s="142"/>
      <c r="O50" s="142"/>
      <c r="P50" s="248"/>
    </row>
    <row r="51" spans="1:16" ht="12.75" customHeight="1" x14ac:dyDescent="0.25">
      <c r="A51" s="113">
        <v>15</v>
      </c>
      <c r="B51" s="114" t="s">
        <v>171</v>
      </c>
      <c r="C51" s="115" t="s">
        <v>135</v>
      </c>
      <c r="D51" s="169" t="s">
        <v>172</v>
      </c>
      <c r="E51" s="116" t="s">
        <v>173</v>
      </c>
      <c r="F51" s="115"/>
      <c r="G51" s="117" t="s">
        <v>138</v>
      </c>
      <c r="H51" s="118">
        <v>2</v>
      </c>
      <c r="I51" s="119">
        <v>485000</v>
      </c>
      <c r="J51" s="119">
        <v>970000</v>
      </c>
      <c r="K51" s="170">
        <v>0.1</v>
      </c>
      <c r="L51" s="119">
        <v>873000</v>
      </c>
      <c r="M51" s="119">
        <v>873000</v>
      </c>
      <c r="N51" s="119"/>
      <c r="O51" s="119"/>
      <c r="P51" s="249"/>
    </row>
    <row r="52" spans="1:16" ht="12.75" customHeight="1" x14ac:dyDescent="0.25">
      <c r="A52" s="113">
        <v>16</v>
      </c>
      <c r="B52" s="114" t="s">
        <v>174</v>
      </c>
      <c r="C52" s="115" t="s">
        <v>175</v>
      </c>
      <c r="D52" s="169" t="s">
        <v>158</v>
      </c>
      <c r="E52" s="116"/>
      <c r="F52" s="115"/>
      <c r="G52" s="117" t="s">
        <v>146</v>
      </c>
      <c r="H52" s="118">
        <v>1</v>
      </c>
      <c r="I52" s="119">
        <v>455000</v>
      </c>
      <c r="J52" s="119">
        <v>455000</v>
      </c>
      <c r="K52" s="120">
        <v>0.41</v>
      </c>
      <c r="L52" s="119">
        <v>268450.00000000006</v>
      </c>
      <c r="M52" s="119">
        <v>268450.00000000006</v>
      </c>
      <c r="N52" s="119"/>
      <c r="O52" s="119"/>
      <c r="P52" s="249"/>
    </row>
    <row r="53" spans="1:16" ht="12.75" customHeight="1" x14ac:dyDescent="0.25">
      <c r="A53" s="113">
        <v>17</v>
      </c>
      <c r="B53" s="114" t="s">
        <v>176</v>
      </c>
      <c r="C53" s="115" t="s">
        <v>157</v>
      </c>
      <c r="D53" s="116" t="s">
        <v>158</v>
      </c>
      <c r="E53" s="116"/>
      <c r="F53" s="115"/>
      <c r="G53" s="117" t="s">
        <v>133</v>
      </c>
      <c r="H53" s="118">
        <v>1</v>
      </c>
      <c r="I53" s="119">
        <v>465000</v>
      </c>
      <c r="J53" s="119">
        <v>465000</v>
      </c>
      <c r="K53" s="120">
        <v>0.41</v>
      </c>
      <c r="L53" s="119">
        <v>274350.00000000006</v>
      </c>
      <c r="M53" s="119">
        <v>274350</v>
      </c>
      <c r="N53" s="119"/>
      <c r="O53" s="119"/>
      <c r="P53" s="249"/>
    </row>
    <row r="54" spans="1:16" ht="12.75" customHeight="1" x14ac:dyDescent="0.25">
      <c r="A54" s="171">
        <v>18</v>
      </c>
      <c r="B54" s="172" t="s">
        <v>176</v>
      </c>
      <c r="C54" s="173" t="s">
        <v>135</v>
      </c>
      <c r="D54" s="174" t="s">
        <v>235</v>
      </c>
      <c r="E54" s="174"/>
      <c r="F54" s="174"/>
      <c r="G54" s="118" t="s">
        <v>165</v>
      </c>
      <c r="H54" s="118">
        <v>1</v>
      </c>
      <c r="I54" s="175">
        <v>285000</v>
      </c>
      <c r="J54" s="119">
        <v>285000</v>
      </c>
      <c r="K54" s="176">
        <v>1</v>
      </c>
      <c r="L54" s="119">
        <v>0</v>
      </c>
      <c r="M54" s="175"/>
      <c r="N54" s="175"/>
      <c r="O54" s="175"/>
      <c r="P54" s="177" t="s">
        <v>177</v>
      </c>
    </row>
    <row r="55" spans="1:16" ht="12.75" customHeight="1" x14ac:dyDescent="0.25">
      <c r="A55" s="178">
        <v>19</v>
      </c>
      <c r="B55" s="179" t="s">
        <v>178</v>
      </c>
      <c r="C55" s="156" t="s">
        <v>135</v>
      </c>
      <c r="D55" s="180" t="s">
        <v>149</v>
      </c>
      <c r="E55" s="180"/>
      <c r="F55" s="180"/>
      <c r="G55" s="181" t="s">
        <v>133</v>
      </c>
      <c r="H55" s="181">
        <v>1</v>
      </c>
      <c r="I55" s="182">
        <v>465000</v>
      </c>
      <c r="J55" s="127">
        <v>465000</v>
      </c>
      <c r="K55" s="183">
        <v>0.2</v>
      </c>
      <c r="L55" s="127">
        <v>372000</v>
      </c>
      <c r="M55" s="182">
        <v>2492000</v>
      </c>
      <c r="N55" s="182"/>
      <c r="O55" s="182"/>
      <c r="P55" s="252"/>
    </row>
    <row r="56" spans="1:16" ht="12.75" customHeight="1" x14ac:dyDescent="0.25">
      <c r="A56" s="184"/>
      <c r="B56" s="185"/>
      <c r="C56" s="156" t="s">
        <v>135</v>
      </c>
      <c r="D56" s="180" t="s">
        <v>149</v>
      </c>
      <c r="E56" s="186"/>
      <c r="F56" s="186"/>
      <c r="G56" s="187" t="s">
        <v>179</v>
      </c>
      <c r="H56" s="187">
        <v>4</v>
      </c>
      <c r="I56" s="188">
        <v>550000</v>
      </c>
      <c r="J56" s="134">
        <v>2200000</v>
      </c>
      <c r="K56" s="189">
        <v>0.2</v>
      </c>
      <c r="L56" s="134">
        <v>1760000</v>
      </c>
      <c r="M56" s="188"/>
      <c r="N56" s="188"/>
      <c r="O56" s="188"/>
      <c r="P56" s="253"/>
    </row>
    <row r="57" spans="1:16" ht="12.75" customHeight="1" x14ac:dyDescent="0.25">
      <c r="A57" s="190"/>
      <c r="B57" s="191"/>
      <c r="C57" s="158" t="s">
        <v>135</v>
      </c>
      <c r="D57" s="192" t="s">
        <v>149</v>
      </c>
      <c r="E57" s="168"/>
      <c r="F57" s="168"/>
      <c r="G57" s="141" t="s">
        <v>140</v>
      </c>
      <c r="H57" s="141">
        <v>1</v>
      </c>
      <c r="I57" s="193">
        <v>450000</v>
      </c>
      <c r="J57" s="142">
        <v>450000</v>
      </c>
      <c r="K57" s="194">
        <v>0.2</v>
      </c>
      <c r="L57" s="142">
        <v>360000</v>
      </c>
      <c r="M57" s="193"/>
      <c r="N57" s="193"/>
      <c r="O57" s="193"/>
      <c r="P57" s="254"/>
    </row>
    <row r="58" spans="1:16" ht="12.75" customHeight="1" x14ac:dyDescent="0.25">
      <c r="A58" s="178">
        <v>20</v>
      </c>
      <c r="B58" s="179" t="s">
        <v>180</v>
      </c>
      <c r="C58" s="156" t="s">
        <v>157</v>
      </c>
      <c r="D58" s="180" t="s">
        <v>158</v>
      </c>
      <c r="E58" s="180"/>
      <c r="F58" s="180"/>
      <c r="G58" s="181" t="s">
        <v>154</v>
      </c>
      <c r="H58" s="181">
        <v>1</v>
      </c>
      <c r="I58" s="182">
        <v>275000</v>
      </c>
      <c r="J58" s="127">
        <v>275000</v>
      </c>
      <c r="K58" s="183">
        <v>0.41</v>
      </c>
      <c r="L58" s="195">
        <v>162250.00000000003</v>
      </c>
      <c r="M58" s="182">
        <v>427750</v>
      </c>
      <c r="N58" s="182"/>
      <c r="O58" s="182"/>
      <c r="P58" s="252"/>
    </row>
    <row r="59" spans="1:16" ht="12.75" customHeight="1" x14ac:dyDescent="0.25">
      <c r="A59" s="190"/>
      <c r="B59" s="191"/>
      <c r="C59" s="156" t="s">
        <v>157</v>
      </c>
      <c r="D59" s="180" t="s">
        <v>158</v>
      </c>
      <c r="E59" s="168"/>
      <c r="F59" s="168"/>
      <c r="G59" s="141" t="s">
        <v>140</v>
      </c>
      <c r="H59" s="196">
        <v>1</v>
      </c>
      <c r="I59" s="193">
        <v>450000</v>
      </c>
      <c r="J59" s="142">
        <v>450000</v>
      </c>
      <c r="K59" s="194">
        <v>0.41</v>
      </c>
      <c r="L59" s="193">
        <v>265500.00000000006</v>
      </c>
      <c r="M59" s="193"/>
      <c r="N59" s="193"/>
      <c r="O59" s="193"/>
      <c r="P59" s="254"/>
    </row>
    <row r="60" spans="1:16" ht="12.75" customHeight="1" x14ac:dyDescent="0.25">
      <c r="A60" s="197">
        <v>21</v>
      </c>
      <c r="B60" s="198" t="s">
        <v>180</v>
      </c>
      <c r="C60" s="199" t="s">
        <v>135</v>
      </c>
      <c r="D60" s="369" t="s">
        <v>181</v>
      </c>
      <c r="E60" s="369" t="s">
        <v>182</v>
      </c>
      <c r="F60" s="201"/>
      <c r="G60" s="202" t="s">
        <v>179</v>
      </c>
      <c r="H60" s="202">
        <v>1</v>
      </c>
      <c r="I60" s="203">
        <v>550000</v>
      </c>
      <c r="J60" s="127">
        <v>550000</v>
      </c>
      <c r="K60" s="204">
        <v>0.41</v>
      </c>
      <c r="L60" s="205">
        <v>324500.00000000006</v>
      </c>
      <c r="M60" s="203">
        <v>2203650.0000000005</v>
      </c>
      <c r="N60" s="203"/>
      <c r="O60" s="203"/>
      <c r="P60" s="255" t="s">
        <v>183</v>
      </c>
    </row>
    <row r="61" spans="1:16" ht="12.75" customHeight="1" x14ac:dyDescent="0.25">
      <c r="A61" s="190"/>
      <c r="B61" s="191"/>
      <c r="C61" s="206" t="s">
        <v>135</v>
      </c>
      <c r="D61" s="368"/>
      <c r="E61" s="368"/>
      <c r="F61" s="168"/>
      <c r="G61" s="141" t="s">
        <v>148</v>
      </c>
      <c r="H61" s="141">
        <v>7</v>
      </c>
      <c r="I61" s="193">
        <v>455000</v>
      </c>
      <c r="J61" s="142">
        <v>3185000</v>
      </c>
      <c r="K61" s="194">
        <v>0.41</v>
      </c>
      <c r="L61" s="193">
        <v>1879150.0000000002</v>
      </c>
      <c r="M61" s="193"/>
      <c r="N61" s="193"/>
      <c r="O61" s="193"/>
      <c r="P61" s="254"/>
    </row>
    <row r="62" spans="1:16" ht="12.75" customHeight="1" x14ac:dyDescent="0.25">
      <c r="A62" s="171">
        <v>22</v>
      </c>
      <c r="B62" s="172" t="s">
        <v>184</v>
      </c>
      <c r="C62" s="173" t="s">
        <v>157</v>
      </c>
      <c r="D62" s="174" t="s">
        <v>158</v>
      </c>
      <c r="E62" s="174"/>
      <c r="F62" s="174"/>
      <c r="G62" s="118" t="s">
        <v>179</v>
      </c>
      <c r="H62" s="118">
        <v>1</v>
      </c>
      <c r="I62" s="175">
        <v>550000</v>
      </c>
      <c r="J62" s="119">
        <v>550000</v>
      </c>
      <c r="K62" s="176">
        <v>0.41</v>
      </c>
      <c r="L62" s="175">
        <v>324500.00000000006</v>
      </c>
      <c r="M62" s="175">
        <v>324500</v>
      </c>
      <c r="N62" s="175"/>
      <c r="O62" s="175"/>
      <c r="P62" s="245"/>
    </row>
    <row r="63" spans="1:16" ht="12.75" customHeight="1" x14ac:dyDescent="0.25">
      <c r="A63" s="197">
        <v>23</v>
      </c>
      <c r="B63" s="198" t="s">
        <v>185</v>
      </c>
      <c r="C63" s="369" t="s">
        <v>186</v>
      </c>
      <c r="D63" s="369" t="s">
        <v>187</v>
      </c>
      <c r="E63" s="369" t="s">
        <v>188</v>
      </c>
      <c r="F63" s="370" t="s">
        <v>189</v>
      </c>
      <c r="G63" s="202" t="s">
        <v>169</v>
      </c>
      <c r="H63" s="202">
        <v>2</v>
      </c>
      <c r="I63" s="203">
        <v>265000</v>
      </c>
      <c r="J63" s="127">
        <v>530000</v>
      </c>
      <c r="K63" s="204">
        <v>0.3</v>
      </c>
      <c r="L63" s="205">
        <v>371000</v>
      </c>
      <c r="M63" s="203">
        <v>5145000</v>
      </c>
      <c r="N63" s="203"/>
      <c r="O63" s="203"/>
      <c r="P63" s="207" t="s">
        <v>190</v>
      </c>
    </row>
    <row r="64" spans="1:16" ht="12.75" customHeight="1" x14ac:dyDescent="0.25">
      <c r="A64" s="184"/>
      <c r="B64" s="185"/>
      <c r="C64" s="367"/>
      <c r="D64" s="367"/>
      <c r="E64" s="367"/>
      <c r="F64" s="371"/>
      <c r="G64" s="187" t="s">
        <v>133</v>
      </c>
      <c r="H64" s="187">
        <v>2</v>
      </c>
      <c r="I64" s="188">
        <v>465000</v>
      </c>
      <c r="J64" s="134">
        <v>930000</v>
      </c>
      <c r="K64" s="189">
        <v>0.3</v>
      </c>
      <c r="L64" s="210">
        <v>651000</v>
      </c>
      <c r="M64" s="188"/>
      <c r="N64" s="188"/>
      <c r="O64" s="188"/>
      <c r="P64" s="253"/>
    </row>
    <row r="65" spans="1:16" ht="12.75" customHeight="1" x14ac:dyDescent="0.25">
      <c r="A65" s="184"/>
      <c r="B65" s="185"/>
      <c r="C65" s="367"/>
      <c r="D65" s="367"/>
      <c r="E65" s="367"/>
      <c r="F65" s="371"/>
      <c r="G65" s="187" t="s">
        <v>154</v>
      </c>
      <c r="H65" s="187">
        <v>2</v>
      </c>
      <c r="I65" s="188">
        <v>275000</v>
      </c>
      <c r="J65" s="134">
        <v>550000</v>
      </c>
      <c r="K65" s="189">
        <v>0.3</v>
      </c>
      <c r="L65" s="210">
        <v>385000</v>
      </c>
      <c r="M65" s="188"/>
      <c r="N65" s="188"/>
      <c r="O65" s="188"/>
      <c r="P65" s="253"/>
    </row>
    <row r="66" spans="1:16" ht="12.75" customHeight="1" x14ac:dyDescent="0.25">
      <c r="A66" s="184"/>
      <c r="B66" s="185"/>
      <c r="C66" s="367"/>
      <c r="D66" s="367"/>
      <c r="E66" s="367"/>
      <c r="F66" s="371"/>
      <c r="G66" s="187" t="s">
        <v>145</v>
      </c>
      <c r="H66" s="187">
        <v>2</v>
      </c>
      <c r="I66" s="188">
        <v>475000</v>
      </c>
      <c r="J66" s="134">
        <v>950000</v>
      </c>
      <c r="K66" s="189">
        <v>0.3</v>
      </c>
      <c r="L66" s="210">
        <v>665000</v>
      </c>
      <c r="M66" s="188"/>
      <c r="N66" s="188"/>
      <c r="O66" s="188"/>
      <c r="P66" s="253"/>
    </row>
    <row r="67" spans="1:16" ht="12.75" customHeight="1" x14ac:dyDescent="0.25">
      <c r="A67" s="184"/>
      <c r="B67" s="185"/>
      <c r="C67" s="367"/>
      <c r="D67" s="367"/>
      <c r="E67" s="367"/>
      <c r="F67" s="371"/>
      <c r="G67" s="187" t="s">
        <v>165</v>
      </c>
      <c r="H67" s="187">
        <v>2</v>
      </c>
      <c r="I67" s="188">
        <v>285000</v>
      </c>
      <c r="J67" s="134">
        <v>570000</v>
      </c>
      <c r="K67" s="189">
        <v>0.3</v>
      </c>
      <c r="L67" s="210">
        <v>399000</v>
      </c>
      <c r="M67" s="188"/>
      <c r="N67" s="188"/>
      <c r="O67" s="188"/>
      <c r="P67" s="253"/>
    </row>
    <row r="68" spans="1:16" ht="12.75" customHeight="1" x14ac:dyDescent="0.25">
      <c r="A68" s="184"/>
      <c r="B68" s="185"/>
      <c r="C68" s="367"/>
      <c r="D68" s="367"/>
      <c r="E68" s="367"/>
      <c r="F68" s="371"/>
      <c r="G68" s="187" t="s">
        <v>179</v>
      </c>
      <c r="H68" s="187">
        <v>2</v>
      </c>
      <c r="I68" s="188">
        <v>550000</v>
      </c>
      <c r="J68" s="134">
        <v>1100000</v>
      </c>
      <c r="K68" s="189">
        <v>0.3</v>
      </c>
      <c r="L68" s="210">
        <v>770000</v>
      </c>
      <c r="M68" s="188"/>
      <c r="N68" s="188"/>
      <c r="O68" s="188"/>
      <c r="P68" s="253"/>
    </row>
    <row r="69" spans="1:16" ht="12.75" customHeight="1" x14ac:dyDescent="0.25">
      <c r="A69" s="184"/>
      <c r="B69" s="185"/>
      <c r="C69" s="367"/>
      <c r="D69" s="367"/>
      <c r="E69" s="367"/>
      <c r="F69" s="371"/>
      <c r="G69" s="187" t="s">
        <v>140</v>
      </c>
      <c r="H69" s="187">
        <v>2</v>
      </c>
      <c r="I69" s="188">
        <v>450000</v>
      </c>
      <c r="J69" s="134">
        <v>900000</v>
      </c>
      <c r="K69" s="189">
        <v>0.3</v>
      </c>
      <c r="L69" s="210">
        <v>630000</v>
      </c>
      <c r="M69" s="188"/>
      <c r="N69" s="188"/>
      <c r="O69" s="188"/>
      <c r="P69" s="253"/>
    </row>
    <row r="70" spans="1:16" ht="12.75" customHeight="1" x14ac:dyDescent="0.25">
      <c r="A70" s="184"/>
      <c r="B70" s="185"/>
      <c r="C70" s="367"/>
      <c r="D70" s="367"/>
      <c r="E70" s="367"/>
      <c r="F70" s="371"/>
      <c r="G70" s="187" t="s">
        <v>148</v>
      </c>
      <c r="H70" s="187">
        <v>2</v>
      </c>
      <c r="I70" s="188">
        <v>455000</v>
      </c>
      <c r="J70" s="134">
        <v>910000</v>
      </c>
      <c r="K70" s="189">
        <v>0.3</v>
      </c>
      <c r="L70" s="210">
        <v>637000</v>
      </c>
      <c r="M70" s="188"/>
      <c r="N70" s="188"/>
      <c r="O70" s="188"/>
      <c r="P70" s="253"/>
    </row>
    <row r="71" spans="1:16" ht="12.75" customHeight="1" x14ac:dyDescent="0.25">
      <c r="A71" s="190"/>
      <c r="B71" s="191"/>
      <c r="C71" s="368"/>
      <c r="D71" s="368"/>
      <c r="E71" s="368"/>
      <c r="F71" s="372"/>
      <c r="G71" s="141" t="s">
        <v>146</v>
      </c>
      <c r="H71" s="141">
        <v>2</v>
      </c>
      <c r="I71" s="193">
        <v>455000</v>
      </c>
      <c r="J71" s="142">
        <v>910000</v>
      </c>
      <c r="K71" s="194">
        <v>0.3</v>
      </c>
      <c r="L71" s="193">
        <v>637000</v>
      </c>
      <c r="M71" s="193"/>
      <c r="N71" s="193"/>
      <c r="O71" s="193"/>
      <c r="P71" s="254"/>
    </row>
    <row r="72" spans="1:16" ht="12.75" customHeight="1" x14ac:dyDescent="0.25">
      <c r="A72" s="178">
        <v>24</v>
      </c>
      <c r="B72" s="179" t="s">
        <v>191</v>
      </c>
      <c r="C72" s="156" t="s">
        <v>130</v>
      </c>
      <c r="D72" s="180" t="s">
        <v>158</v>
      </c>
      <c r="E72" s="180"/>
      <c r="F72" s="180"/>
      <c r="G72" s="181" t="s">
        <v>140</v>
      </c>
      <c r="H72" s="181">
        <v>1</v>
      </c>
      <c r="I72" s="182">
        <v>450000</v>
      </c>
      <c r="J72" s="127">
        <v>450000</v>
      </c>
      <c r="K72" s="183">
        <v>0.41</v>
      </c>
      <c r="L72" s="195">
        <v>265500.00000000006</v>
      </c>
      <c r="M72" s="182">
        <v>1870000</v>
      </c>
      <c r="N72" s="182"/>
      <c r="O72" s="182"/>
      <c r="P72" s="252"/>
    </row>
    <row r="73" spans="1:16" ht="12.75" customHeight="1" x14ac:dyDescent="0.25">
      <c r="A73" s="184"/>
      <c r="B73" s="185"/>
      <c r="C73" s="156" t="s">
        <v>130</v>
      </c>
      <c r="D73" s="180" t="s">
        <v>158</v>
      </c>
      <c r="E73" s="186"/>
      <c r="F73" s="186"/>
      <c r="G73" s="187" t="s">
        <v>148</v>
      </c>
      <c r="H73" s="187">
        <v>5</v>
      </c>
      <c r="I73" s="188">
        <v>455000</v>
      </c>
      <c r="J73" s="134">
        <v>2275000</v>
      </c>
      <c r="K73" s="189">
        <v>0.41</v>
      </c>
      <c r="L73" s="210">
        <v>1342250.0000000002</v>
      </c>
      <c r="M73" s="188"/>
      <c r="N73" s="188"/>
      <c r="O73" s="188"/>
      <c r="P73" s="253"/>
    </row>
    <row r="74" spans="1:16" ht="12.75" customHeight="1" x14ac:dyDescent="0.25">
      <c r="A74" s="184"/>
      <c r="B74" s="185"/>
      <c r="C74" s="156" t="s">
        <v>130</v>
      </c>
      <c r="D74" s="180" t="s">
        <v>158</v>
      </c>
      <c r="E74" s="186"/>
      <c r="F74" s="186"/>
      <c r="G74" s="187" t="s">
        <v>146</v>
      </c>
      <c r="H74" s="187">
        <v>1</v>
      </c>
      <c r="I74" s="188">
        <v>455000</v>
      </c>
      <c r="J74" s="134">
        <v>455000</v>
      </c>
      <c r="K74" s="189">
        <v>0.41</v>
      </c>
      <c r="L74" s="210">
        <v>268450.00000000006</v>
      </c>
      <c r="M74" s="188"/>
      <c r="N74" s="188"/>
      <c r="O74" s="188"/>
      <c r="P74" s="253"/>
    </row>
    <row r="75" spans="1:16" ht="12.75" customHeight="1" x14ac:dyDescent="0.25">
      <c r="A75" s="190"/>
      <c r="B75" s="191"/>
      <c r="C75" s="156" t="s">
        <v>130</v>
      </c>
      <c r="D75" s="180" t="s">
        <v>158</v>
      </c>
      <c r="E75" s="168"/>
      <c r="F75" s="168"/>
      <c r="G75" s="141" t="s">
        <v>146</v>
      </c>
      <c r="H75" s="141">
        <v>1</v>
      </c>
      <c r="I75" s="193">
        <v>455000</v>
      </c>
      <c r="J75" s="142">
        <v>455000</v>
      </c>
      <c r="K75" s="194">
        <v>1</v>
      </c>
      <c r="L75" s="193">
        <v>0</v>
      </c>
      <c r="M75" s="193"/>
      <c r="N75" s="193"/>
      <c r="O75" s="193"/>
      <c r="P75" s="254" t="s">
        <v>192</v>
      </c>
    </row>
    <row r="76" spans="1:16" ht="12.75" customHeight="1" x14ac:dyDescent="0.25">
      <c r="A76" s="171">
        <v>25</v>
      </c>
      <c r="B76" s="172" t="s">
        <v>185</v>
      </c>
      <c r="C76" s="173" t="s">
        <v>135</v>
      </c>
      <c r="D76" s="174" t="s">
        <v>193</v>
      </c>
      <c r="E76" s="174" t="s">
        <v>194</v>
      </c>
      <c r="F76" s="212" t="s">
        <v>195</v>
      </c>
      <c r="G76" s="118" t="s">
        <v>148</v>
      </c>
      <c r="H76" s="118">
        <v>36</v>
      </c>
      <c r="I76" s="175">
        <v>455000</v>
      </c>
      <c r="J76" s="119">
        <v>16380000</v>
      </c>
      <c r="K76" s="176">
        <v>0.41</v>
      </c>
      <c r="L76" s="175">
        <v>9664200.0000000019</v>
      </c>
      <c r="M76" s="175"/>
      <c r="N76" s="175">
        <v>9000000</v>
      </c>
      <c r="O76" s="175">
        <v>664200.00000000186</v>
      </c>
      <c r="P76" s="245"/>
    </row>
    <row r="77" spans="1:16" ht="12.75" customHeight="1" x14ac:dyDescent="0.25">
      <c r="A77" s="171">
        <v>26</v>
      </c>
      <c r="B77" s="172" t="s">
        <v>196</v>
      </c>
      <c r="C77" s="173" t="s">
        <v>164</v>
      </c>
      <c r="D77" s="174" t="s">
        <v>158</v>
      </c>
      <c r="E77" s="174"/>
      <c r="F77" s="174"/>
      <c r="G77" s="118" t="s">
        <v>138</v>
      </c>
      <c r="H77" s="118">
        <v>1</v>
      </c>
      <c r="I77" s="175">
        <v>485000</v>
      </c>
      <c r="J77" s="119">
        <v>485000</v>
      </c>
      <c r="K77" s="176">
        <v>0.41</v>
      </c>
      <c r="L77" s="175">
        <v>286150.00000000006</v>
      </c>
      <c r="M77" s="175"/>
      <c r="N77" s="175"/>
      <c r="O77" s="175">
        <v>286150.00000000006</v>
      </c>
      <c r="P77" s="245"/>
    </row>
    <row r="78" spans="1:16" ht="12.75" customHeight="1" x14ac:dyDescent="0.25">
      <c r="A78" s="171">
        <v>27</v>
      </c>
      <c r="B78" s="172" t="s">
        <v>185</v>
      </c>
      <c r="C78" s="173" t="s">
        <v>157</v>
      </c>
      <c r="D78" s="174" t="s">
        <v>158</v>
      </c>
      <c r="E78" s="174"/>
      <c r="F78" s="174"/>
      <c r="G78" s="118" t="s">
        <v>169</v>
      </c>
      <c r="H78" s="118">
        <v>1</v>
      </c>
      <c r="I78" s="175">
        <v>265000</v>
      </c>
      <c r="J78" s="119">
        <v>265000</v>
      </c>
      <c r="K78" s="176">
        <v>0.41</v>
      </c>
      <c r="L78" s="175">
        <v>156350.00000000003</v>
      </c>
      <c r="M78" s="175">
        <v>156350</v>
      </c>
      <c r="N78" s="175"/>
      <c r="O78" s="175"/>
      <c r="P78" s="245"/>
    </row>
    <row r="79" spans="1:16" ht="12.75" customHeight="1" x14ac:dyDescent="0.25">
      <c r="A79" s="171">
        <v>28</v>
      </c>
      <c r="B79" s="172" t="s">
        <v>191</v>
      </c>
      <c r="C79" s="173" t="s">
        <v>175</v>
      </c>
      <c r="D79" s="174" t="s">
        <v>158</v>
      </c>
      <c r="E79" s="174"/>
      <c r="F79" s="174"/>
      <c r="G79" s="118" t="s">
        <v>148</v>
      </c>
      <c r="H79" s="118">
        <v>1</v>
      </c>
      <c r="I79" s="175">
        <v>455000</v>
      </c>
      <c r="J79" s="119">
        <v>455000</v>
      </c>
      <c r="K79" s="176">
        <v>0.41</v>
      </c>
      <c r="L79" s="175">
        <v>268450.00000000006</v>
      </c>
      <c r="M79" s="175"/>
      <c r="N79" s="175">
        <v>268450.00000000006</v>
      </c>
      <c r="O79" s="175"/>
      <c r="P79" s="245" t="s">
        <v>134</v>
      </c>
    </row>
    <row r="80" spans="1:16" ht="12.75" customHeight="1" x14ac:dyDescent="0.25">
      <c r="A80" s="171">
        <v>29</v>
      </c>
      <c r="B80" s="172" t="s">
        <v>197</v>
      </c>
      <c r="C80" s="173" t="s">
        <v>175</v>
      </c>
      <c r="D80" s="174" t="s">
        <v>158</v>
      </c>
      <c r="E80" s="174"/>
      <c r="F80" s="174"/>
      <c r="G80" s="118" t="s">
        <v>148</v>
      </c>
      <c r="H80" s="118">
        <v>2</v>
      </c>
      <c r="I80" s="175">
        <v>455000</v>
      </c>
      <c r="J80" s="119">
        <v>910000</v>
      </c>
      <c r="K80" s="176">
        <v>0.1</v>
      </c>
      <c r="L80" s="175">
        <v>819000</v>
      </c>
      <c r="M80" s="175"/>
      <c r="N80" s="175">
        <v>819000</v>
      </c>
      <c r="O80" s="175"/>
      <c r="P80" s="245" t="s">
        <v>134</v>
      </c>
    </row>
    <row r="81" spans="1:16" ht="12.75" customHeight="1" x14ac:dyDescent="0.25">
      <c r="A81" s="171">
        <v>30</v>
      </c>
      <c r="B81" s="172" t="s">
        <v>185</v>
      </c>
      <c r="C81" s="173" t="s">
        <v>135</v>
      </c>
      <c r="D81" s="174" t="s">
        <v>198</v>
      </c>
      <c r="E81" s="174" t="s">
        <v>199</v>
      </c>
      <c r="F81" s="212" t="s">
        <v>200</v>
      </c>
      <c r="G81" s="118" t="s">
        <v>139</v>
      </c>
      <c r="H81" s="118">
        <v>24</v>
      </c>
      <c r="I81" s="175">
        <v>285000</v>
      </c>
      <c r="J81" s="119">
        <v>6840000</v>
      </c>
      <c r="K81" s="176">
        <v>0.3</v>
      </c>
      <c r="L81" s="175">
        <v>4788000</v>
      </c>
      <c r="M81" s="175"/>
      <c r="N81" s="175"/>
      <c r="O81" s="175">
        <v>4788000</v>
      </c>
      <c r="P81" s="245"/>
    </row>
    <row r="82" spans="1:16" ht="12.75" customHeight="1" x14ac:dyDescent="0.25">
      <c r="A82" s="171">
        <v>31</v>
      </c>
      <c r="B82" s="172" t="s">
        <v>196</v>
      </c>
      <c r="C82" s="173" t="s">
        <v>175</v>
      </c>
      <c r="D82" s="174" t="s">
        <v>158</v>
      </c>
      <c r="E82" s="174"/>
      <c r="F82" s="174"/>
      <c r="G82" s="118" t="s">
        <v>148</v>
      </c>
      <c r="H82" s="118">
        <v>1</v>
      </c>
      <c r="I82" s="175">
        <v>455000</v>
      </c>
      <c r="J82" s="119">
        <v>455000</v>
      </c>
      <c r="K82" s="176">
        <v>0.41</v>
      </c>
      <c r="L82" s="175">
        <v>268450.00000000006</v>
      </c>
      <c r="M82" s="175"/>
      <c r="N82" s="175">
        <v>268450.00000000006</v>
      </c>
      <c r="O82" s="175"/>
      <c r="P82" s="245" t="s">
        <v>134</v>
      </c>
    </row>
    <row r="83" spans="1:16" ht="12.75" customHeight="1" x14ac:dyDescent="0.25">
      <c r="A83" s="178">
        <v>32</v>
      </c>
      <c r="B83" s="179" t="s">
        <v>185</v>
      </c>
      <c r="C83" s="213" t="s">
        <v>135</v>
      </c>
      <c r="D83" s="369" t="s">
        <v>201</v>
      </c>
      <c r="E83" s="167" t="s">
        <v>202</v>
      </c>
      <c r="F83" s="186"/>
      <c r="G83" s="187" t="s">
        <v>133</v>
      </c>
      <c r="H83" s="187">
        <v>2</v>
      </c>
      <c r="I83" s="188">
        <v>465000</v>
      </c>
      <c r="J83" s="127">
        <v>930000</v>
      </c>
      <c r="K83" s="189">
        <v>0.41</v>
      </c>
      <c r="L83" s="210">
        <v>548700.00000000012</v>
      </c>
      <c r="M83" s="188"/>
      <c r="N83" s="188"/>
      <c r="O83" s="188">
        <v>2244950.0000000005</v>
      </c>
      <c r="P83" s="285" t="s">
        <v>203</v>
      </c>
    </row>
    <row r="84" spans="1:16" ht="12.75" customHeight="1" x14ac:dyDescent="0.25">
      <c r="A84" s="214"/>
      <c r="B84" s="215"/>
      <c r="C84" s="216" t="s">
        <v>135</v>
      </c>
      <c r="D84" s="367"/>
      <c r="E84" s="208"/>
      <c r="F84" s="208"/>
      <c r="G84" s="187" t="s">
        <v>165</v>
      </c>
      <c r="H84" s="187">
        <v>1</v>
      </c>
      <c r="I84" s="188">
        <v>285000</v>
      </c>
      <c r="J84" s="134">
        <v>285000</v>
      </c>
      <c r="K84" s="189">
        <v>0.41</v>
      </c>
      <c r="L84" s="210">
        <v>168150.00000000003</v>
      </c>
      <c r="M84" s="188"/>
      <c r="N84" s="188"/>
      <c r="O84" s="188"/>
      <c r="P84" s="286"/>
    </row>
    <row r="85" spans="1:16" ht="12.75" customHeight="1" x14ac:dyDescent="0.25">
      <c r="A85" s="214"/>
      <c r="B85" s="215"/>
      <c r="C85" s="216" t="s">
        <v>135</v>
      </c>
      <c r="D85" s="367"/>
      <c r="E85" s="208"/>
      <c r="F85" s="208"/>
      <c r="G85" s="187" t="s">
        <v>138</v>
      </c>
      <c r="H85" s="187">
        <v>1</v>
      </c>
      <c r="I85" s="188">
        <v>485000</v>
      </c>
      <c r="J85" s="134">
        <v>485000</v>
      </c>
      <c r="K85" s="189">
        <v>0.41</v>
      </c>
      <c r="L85" s="210">
        <v>286150.00000000006</v>
      </c>
      <c r="M85" s="188"/>
      <c r="N85" s="188"/>
      <c r="O85" s="188"/>
      <c r="P85" s="287"/>
    </row>
    <row r="86" spans="1:16" ht="12.75" customHeight="1" x14ac:dyDescent="0.25">
      <c r="A86" s="214"/>
      <c r="B86" s="215"/>
      <c r="C86" s="216" t="s">
        <v>135</v>
      </c>
      <c r="D86" s="367"/>
      <c r="E86" s="208"/>
      <c r="F86" s="208"/>
      <c r="G86" s="187" t="s">
        <v>179</v>
      </c>
      <c r="H86" s="187">
        <v>3</v>
      </c>
      <c r="I86" s="188">
        <v>550000</v>
      </c>
      <c r="J86" s="134">
        <v>1650000</v>
      </c>
      <c r="K86" s="189">
        <v>0.41</v>
      </c>
      <c r="L86" s="210">
        <v>973500.00000000012</v>
      </c>
      <c r="M86" s="188"/>
      <c r="N86" s="188"/>
      <c r="O86" s="188"/>
      <c r="P86" s="253"/>
    </row>
    <row r="87" spans="1:16" ht="12.75" customHeight="1" x14ac:dyDescent="0.25">
      <c r="A87" s="217"/>
      <c r="B87" s="218"/>
      <c r="C87" s="206" t="s">
        <v>135</v>
      </c>
      <c r="D87" s="368"/>
      <c r="E87" s="168"/>
      <c r="F87" s="192"/>
      <c r="G87" s="141" t="s">
        <v>146</v>
      </c>
      <c r="H87" s="141">
        <v>1</v>
      </c>
      <c r="I87" s="193">
        <v>455000</v>
      </c>
      <c r="J87" s="142">
        <v>455000</v>
      </c>
      <c r="K87" s="194">
        <v>0.41</v>
      </c>
      <c r="L87" s="193">
        <v>268450.00000000006</v>
      </c>
      <c r="M87" s="193"/>
      <c r="N87" s="193"/>
      <c r="O87" s="193"/>
      <c r="P87" s="254"/>
    </row>
    <row r="88" spans="1:16" ht="12.75" customHeight="1" x14ac:dyDescent="0.25">
      <c r="A88" s="171">
        <v>33</v>
      </c>
      <c r="B88" s="172" t="s">
        <v>196</v>
      </c>
      <c r="C88" s="173" t="s">
        <v>135</v>
      </c>
      <c r="D88" s="174" t="s">
        <v>204</v>
      </c>
      <c r="E88" s="174"/>
      <c r="F88" s="174"/>
      <c r="G88" s="118" t="s">
        <v>140</v>
      </c>
      <c r="H88" s="118">
        <v>3</v>
      </c>
      <c r="I88" s="175">
        <v>450000</v>
      </c>
      <c r="J88" s="119">
        <v>1350000</v>
      </c>
      <c r="K88" s="176">
        <v>1</v>
      </c>
      <c r="L88" s="175">
        <v>0</v>
      </c>
      <c r="M88" s="175"/>
      <c r="N88" s="175"/>
      <c r="O88" s="175"/>
      <c r="P88" s="256" t="s">
        <v>205</v>
      </c>
    </row>
    <row r="89" spans="1:16" ht="12.75" customHeight="1" x14ac:dyDescent="0.25">
      <c r="A89" s="178">
        <v>34</v>
      </c>
      <c r="B89" s="179" t="s">
        <v>191</v>
      </c>
      <c r="C89" s="167" t="s">
        <v>186</v>
      </c>
      <c r="D89" s="167" t="s">
        <v>206</v>
      </c>
      <c r="E89" s="167" t="s">
        <v>207</v>
      </c>
      <c r="F89" s="219" t="s">
        <v>208</v>
      </c>
      <c r="G89" s="181" t="s">
        <v>138</v>
      </c>
      <c r="H89" s="181">
        <v>1</v>
      </c>
      <c r="I89" s="182">
        <v>485000</v>
      </c>
      <c r="J89" s="127">
        <v>485000</v>
      </c>
      <c r="K89" s="183"/>
      <c r="L89" s="195">
        <v>485000</v>
      </c>
      <c r="M89" s="182">
        <v>940000</v>
      </c>
      <c r="N89" s="182"/>
      <c r="O89" s="182"/>
      <c r="P89" s="252"/>
    </row>
    <row r="90" spans="1:16" ht="12.75" customHeight="1" x14ac:dyDescent="0.25">
      <c r="A90" s="190"/>
      <c r="B90" s="191"/>
      <c r="C90" s="168" t="s">
        <v>186</v>
      </c>
      <c r="D90" s="168" t="s">
        <v>206</v>
      </c>
      <c r="E90" s="168" t="s">
        <v>207</v>
      </c>
      <c r="F90" s="211" t="s">
        <v>208</v>
      </c>
      <c r="G90" s="141" t="s">
        <v>148</v>
      </c>
      <c r="H90" s="141">
        <v>1</v>
      </c>
      <c r="I90" s="193">
        <v>455000</v>
      </c>
      <c r="J90" s="142">
        <v>455000</v>
      </c>
      <c r="K90" s="194"/>
      <c r="L90" s="193">
        <v>455000</v>
      </c>
      <c r="M90" s="193"/>
      <c r="N90" s="193"/>
      <c r="O90" s="193"/>
      <c r="P90" s="254"/>
    </row>
    <row r="91" spans="1:16" ht="12.75" customHeight="1" x14ac:dyDescent="0.25">
      <c r="A91" s="178">
        <v>35</v>
      </c>
      <c r="B91" s="179" t="s">
        <v>191</v>
      </c>
      <c r="C91" s="167" t="s">
        <v>186</v>
      </c>
      <c r="D91" s="167" t="s">
        <v>209</v>
      </c>
      <c r="E91" s="167" t="s">
        <v>207</v>
      </c>
      <c r="F91" s="219" t="s">
        <v>210</v>
      </c>
      <c r="G91" s="181" t="s">
        <v>133</v>
      </c>
      <c r="H91" s="181">
        <v>1</v>
      </c>
      <c r="I91" s="182">
        <v>465000</v>
      </c>
      <c r="J91" s="127">
        <v>465000</v>
      </c>
      <c r="K91" s="183">
        <v>0.35</v>
      </c>
      <c r="L91" s="195">
        <v>302250</v>
      </c>
      <c r="M91" s="182">
        <v>906750</v>
      </c>
      <c r="N91" s="182"/>
      <c r="O91" s="182"/>
      <c r="P91" s="252"/>
    </row>
    <row r="92" spans="1:16" ht="12.75" customHeight="1" x14ac:dyDescent="0.25">
      <c r="A92" s="184"/>
      <c r="B92" s="185"/>
      <c r="C92" s="167" t="s">
        <v>186</v>
      </c>
      <c r="D92" s="167" t="s">
        <v>209</v>
      </c>
      <c r="E92" s="208"/>
      <c r="F92" s="209"/>
      <c r="G92" s="187" t="s">
        <v>145</v>
      </c>
      <c r="H92" s="187">
        <v>1</v>
      </c>
      <c r="I92" s="188">
        <v>475000</v>
      </c>
      <c r="J92" s="134">
        <v>475000</v>
      </c>
      <c r="K92" s="189">
        <v>0.35</v>
      </c>
      <c r="L92" s="210">
        <v>308750</v>
      </c>
      <c r="M92" s="188"/>
      <c r="N92" s="188"/>
      <c r="O92" s="188"/>
      <c r="P92" s="253"/>
    </row>
    <row r="93" spans="1:16" ht="12.75" customHeight="1" x14ac:dyDescent="0.25">
      <c r="A93" s="184"/>
      <c r="B93" s="185"/>
      <c r="C93" s="167" t="s">
        <v>186</v>
      </c>
      <c r="D93" s="167" t="s">
        <v>209</v>
      </c>
      <c r="E93" s="208"/>
      <c r="F93" s="209"/>
      <c r="G93" s="187" t="s">
        <v>179</v>
      </c>
      <c r="H93" s="187">
        <v>1</v>
      </c>
      <c r="I93" s="188">
        <v>550000</v>
      </c>
      <c r="J93" s="134">
        <v>550000</v>
      </c>
      <c r="K93" s="189">
        <v>1</v>
      </c>
      <c r="L93" s="210">
        <v>0</v>
      </c>
      <c r="M93" s="188"/>
      <c r="N93" s="188"/>
      <c r="O93" s="188"/>
      <c r="P93" s="257" t="s">
        <v>211</v>
      </c>
    </row>
    <row r="94" spans="1:16" ht="12.75" customHeight="1" x14ac:dyDescent="0.25">
      <c r="A94" s="190"/>
      <c r="B94" s="191"/>
      <c r="C94" s="167" t="s">
        <v>186</v>
      </c>
      <c r="D94" s="167" t="s">
        <v>209</v>
      </c>
      <c r="E94" s="168"/>
      <c r="F94" s="211"/>
      <c r="G94" s="141" t="s">
        <v>146</v>
      </c>
      <c r="H94" s="141">
        <v>1</v>
      </c>
      <c r="I94" s="193">
        <v>455000</v>
      </c>
      <c r="J94" s="142">
        <v>455000</v>
      </c>
      <c r="K94" s="194">
        <v>0.35</v>
      </c>
      <c r="L94" s="193">
        <v>295750</v>
      </c>
      <c r="M94" s="193"/>
      <c r="N94" s="193"/>
      <c r="O94" s="193"/>
      <c r="P94" s="254"/>
    </row>
    <row r="95" spans="1:16" ht="12.75" customHeight="1" x14ac:dyDescent="0.25">
      <c r="A95" s="197">
        <v>36</v>
      </c>
      <c r="B95" s="198" t="s">
        <v>191</v>
      </c>
      <c r="C95" s="200" t="s">
        <v>186</v>
      </c>
      <c r="D95" s="200" t="s">
        <v>212</v>
      </c>
      <c r="E95" s="200" t="s">
        <v>162</v>
      </c>
      <c r="F95" s="201"/>
      <c r="G95" s="202" t="s">
        <v>140</v>
      </c>
      <c r="H95" s="202">
        <v>7</v>
      </c>
      <c r="I95" s="203">
        <v>450000</v>
      </c>
      <c r="J95" s="127">
        <v>3150000</v>
      </c>
      <c r="K95" s="204">
        <v>1</v>
      </c>
      <c r="L95" s="205">
        <v>0</v>
      </c>
      <c r="M95" s="203"/>
      <c r="N95" s="203"/>
      <c r="O95" s="203"/>
      <c r="P95" s="258" t="s">
        <v>211</v>
      </c>
    </row>
    <row r="96" spans="1:16" ht="12.75" customHeight="1" x14ac:dyDescent="0.25">
      <c r="A96" s="190"/>
      <c r="B96" s="191"/>
      <c r="C96" s="168" t="s">
        <v>186</v>
      </c>
      <c r="D96" s="168" t="s">
        <v>212</v>
      </c>
      <c r="E96" s="168" t="s">
        <v>162</v>
      </c>
      <c r="F96" s="168"/>
      <c r="G96" s="141" t="s">
        <v>148</v>
      </c>
      <c r="H96" s="141">
        <v>1</v>
      </c>
      <c r="I96" s="193">
        <v>455000</v>
      </c>
      <c r="J96" s="142">
        <v>455000</v>
      </c>
      <c r="K96" s="194">
        <v>1</v>
      </c>
      <c r="L96" s="193">
        <v>0</v>
      </c>
      <c r="M96" s="193"/>
      <c r="N96" s="193"/>
      <c r="O96" s="193"/>
      <c r="P96" s="254"/>
    </row>
    <row r="97" spans="1:16" ht="12.75" customHeight="1" x14ac:dyDescent="0.25">
      <c r="A97" s="178">
        <v>37</v>
      </c>
      <c r="B97" s="179" t="s">
        <v>191</v>
      </c>
      <c r="C97" s="156" t="s">
        <v>135</v>
      </c>
      <c r="D97" s="369" t="s">
        <v>213</v>
      </c>
      <c r="E97" s="369" t="s">
        <v>207</v>
      </c>
      <c r="F97" s="180"/>
      <c r="G97" s="181" t="s">
        <v>169</v>
      </c>
      <c r="H97" s="181">
        <v>1</v>
      </c>
      <c r="I97" s="182">
        <v>265000</v>
      </c>
      <c r="J97" s="127">
        <v>265000</v>
      </c>
      <c r="K97" s="183">
        <v>0.5</v>
      </c>
      <c r="L97" s="195">
        <v>132500</v>
      </c>
      <c r="M97" s="182"/>
      <c r="N97" s="182"/>
      <c r="O97" s="182">
        <v>2210000</v>
      </c>
      <c r="P97" s="252"/>
    </row>
    <row r="98" spans="1:16" ht="12.75" customHeight="1" x14ac:dyDescent="0.25">
      <c r="A98" s="184"/>
      <c r="B98" s="185" t="s">
        <v>191</v>
      </c>
      <c r="C98" s="220" t="s">
        <v>135</v>
      </c>
      <c r="D98" s="367"/>
      <c r="E98" s="367"/>
      <c r="F98" s="186"/>
      <c r="G98" s="187" t="s">
        <v>133</v>
      </c>
      <c r="H98" s="187">
        <v>1</v>
      </c>
      <c r="I98" s="188">
        <v>465000</v>
      </c>
      <c r="J98" s="134">
        <v>465000</v>
      </c>
      <c r="K98" s="189">
        <v>0.5</v>
      </c>
      <c r="L98" s="210">
        <v>232500</v>
      </c>
      <c r="M98" s="188"/>
      <c r="N98" s="188"/>
      <c r="O98" s="188"/>
      <c r="P98" s="253"/>
    </row>
    <row r="99" spans="1:16" ht="12.75" customHeight="1" x14ac:dyDescent="0.25">
      <c r="A99" s="184"/>
      <c r="B99" s="179" t="s">
        <v>191</v>
      </c>
      <c r="C99" s="156" t="s">
        <v>135</v>
      </c>
      <c r="D99" s="367"/>
      <c r="E99" s="367"/>
      <c r="F99" s="186"/>
      <c r="G99" s="187" t="s">
        <v>154</v>
      </c>
      <c r="H99" s="187">
        <v>1</v>
      </c>
      <c r="I99" s="188">
        <v>275000</v>
      </c>
      <c r="J99" s="134">
        <v>275000</v>
      </c>
      <c r="K99" s="189">
        <v>0.5</v>
      </c>
      <c r="L99" s="210">
        <v>137500</v>
      </c>
      <c r="M99" s="188"/>
      <c r="N99" s="188"/>
      <c r="O99" s="188"/>
      <c r="P99" s="253"/>
    </row>
    <row r="100" spans="1:16" ht="12.75" customHeight="1" x14ac:dyDescent="0.25">
      <c r="A100" s="184"/>
      <c r="B100" s="179" t="s">
        <v>191</v>
      </c>
      <c r="C100" s="156" t="s">
        <v>135</v>
      </c>
      <c r="D100" s="367"/>
      <c r="E100" s="367"/>
      <c r="F100" s="186"/>
      <c r="G100" s="187" t="s">
        <v>165</v>
      </c>
      <c r="H100" s="187">
        <v>1</v>
      </c>
      <c r="I100" s="188">
        <v>285000</v>
      </c>
      <c r="J100" s="134">
        <v>285000</v>
      </c>
      <c r="K100" s="189">
        <v>0.5</v>
      </c>
      <c r="L100" s="210">
        <v>142500</v>
      </c>
      <c r="M100" s="188"/>
      <c r="N100" s="188"/>
      <c r="O100" s="188"/>
      <c r="P100" s="253"/>
    </row>
    <row r="101" spans="1:16" ht="12.75" customHeight="1" x14ac:dyDescent="0.25">
      <c r="A101" s="184"/>
      <c r="B101" s="179" t="s">
        <v>191</v>
      </c>
      <c r="C101" s="156" t="s">
        <v>135</v>
      </c>
      <c r="D101" s="367"/>
      <c r="E101" s="367"/>
      <c r="F101" s="186"/>
      <c r="G101" s="187" t="s">
        <v>138</v>
      </c>
      <c r="H101" s="187">
        <v>1</v>
      </c>
      <c r="I101" s="188">
        <v>485000</v>
      </c>
      <c r="J101" s="134">
        <v>485000</v>
      </c>
      <c r="K101" s="189">
        <v>0.5</v>
      </c>
      <c r="L101" s="210">
        <v>242500</v>
      </c>
      <c r="M101" s="188"/>
      <c r="N101" s="188"/>
      <c r="O101" s="188"/>
      <c r="P101" s="253"/>
    </row>
    <row r="102" spans="1:16" ht="12.75" customHeight="1" x14ac:dyDescent="0.25">
      <c r="A102" s="184"/>
      <c r="B102" s="179" t="s">
        <v>191</v>
      </c>
      <c r="C102" s="156" t="s">
        <v>135</v>
      </c>
      <c r="D102" s="367"/>
      <c r="E102" s="367"/>
      <c r="F102" s="186"/>
      <c r="G102" s="187" t="s">
        <v>139</v>
      </c>
      <c r="H102" s="187">
        <v>1</v>
      </c>
      <c r="I102" s="188">
        <v>285000</v>
      </c>
      <c r="J102" s="134">
        <v>285000</v>
      </c>
      <c r="K102" s="189">
        <v>0.5</v>
      </c>
      <c r="L102" s="210">
        <v>142500</v>
      </c>
      <c r="M102" s="188"/>
      <c r="N102" s="188"/>
      <c r="O102" s="188"/>
      <c r="P102" s="253"/>
    </row>
    <row r="103" spans="1:16" ht="12.75" customHeight="1" x14ac:dyDescent="0.25">
      <c r="A103" s="184"/>
      <c r="B103" s="179" t="s">
        <v>191</v>
      </c>
      <c r="C103" s="156" t="s">
        <v>135</v>
      </c>
      <c r="D103" s="367"/>
      <c r="E103" s="367"/>
      <c r="F103" s="186"/>
      <c r="G103" s="187" t="s">
        <v>179</v>
      </c>
      <c r="H103" s="187">
        <v>1</v>
      </c>
      <c r="I103" s="188">
        <v>550000</v>
      </c>
      <c r="J103" s="134">
        <v>550000</v>
      </c>
      <c r="K103" s="189">
        <v>0.5</v>
      </c>
      <c r="L103" s="210">
        <v>275000</v>
      </c>
      <c r="M103" s="188"/>
      <c r="N103" s="188"/>
      <c r="O103" s="188"/>
      <c r="P103" s="253"/>
    </row>
    <row r="104" spans="1:16" ht="12.75" customHeight="1" x14ac:dyDescent="0.25">
      <c r="A104" s="184"/>
      <c r="B104" s="179" t="s">
        <v>191</v>
      </c>
      <c r="C104" s="156" t="s">
        <v>135</v>
      </c>
      <c r="D104" s="367"/>
      <c r="E104" s="367"/>
      <c r="F104" s="186"/>
      <c r="G104" s="187" t="s">
        <v>140</v>
      </c>
      <c r="H104" s="187">
        <v>2</v>
      </c>
      <c r="I104" s="188">
        <v>450000</v>
      </c>
      <c r="J104" s="134">
        <v>900000</v>
      </c>
      <c r="K104" s="189">
        <v>0.5</v>
      </c>
      <c r="L104" s="210">
        <v>450000</v>
      </c>
      <c r="M104" s="188"/>
      <c r="N104" s="188"/>
      <c r="O104" s="188"/>
      <c r="P104" s="253"/>
    </row>
    <row r="105" spans="1:16" ht="12.75" customHeight="1" x14ac:dyDescent="0.25">
      <c r="A105" s="184"/>
      <c r="B105" s="221" t="s">
        <v>191</v>
      </c>
      <c r="C105" s="213" t="s">
        <v>135</v>
      </c>
      <c r="D105" s="382"/>
      <c r="E105" s="367"/>
      <c r="F105" s="186"/>
      <c r="G105" s="187" t="s">
        <v>148</v>
      </c>
      <c r="H105" s="187">
        <v>1</v>
      </c>
      <c r="I105" s="188">
        <v>455000</v>
      </c>
      <c r="J105" s="134">
        <v>455000</v>
      </c>
      <c r="K105" s="189">
        <v>0.5</v>
      </c>
      <c r="L105" s="210">
        <v>227500</v>
      </c>
      <c r="M105" s="188"/>
      <c r="N105" s="188"/>
      <c r="O105" s="188"/>
      <c r="P105" s="253"/>
    </row>
    <row r="106" spans="1:16" ht="12.75" customHeight="1" x14ac:dyDescent="0.25">
      <c r="A106" s="190"/>
      <c r="B106" s="218" t="s">
        <v>191</v>
      </c>
      <c r="C106" s="158" t="s">
        <v>135</v>
      </c>
      <c r="D106" s="192" t="s">
        <v>213</v>
      </c>
      <c r="E106" s="368"/>
      <c r="F106" s="168"/>
      <c r="G106" s="141" t="s">
        <v>146</v>
      </c>
      <c r="H106" s="141">
        <v>1</v>
      </c>
      <c r="I106" s="193">
        <v>455000</v>
      </c>
      <c r="J106" s="142">
        <v>455000</v>
      </c>
      <c r="K106" s="194">
        <v>0.5</v>
      </c>
      <c r="L106" s="193">
        <v>227500</v>
      </c>
      <c r="M106" s="193"/>
      <c r="N106" s="193"/>
      <c r="O106" s="193"/>
      <c r="P106" s="254"/>
    </row>
    <row r="107" spans="1:16" ht="12.75" customHeight="1" x14ac:dyDescent="0.25">
      <c r="A107" s="178">
        <v>38</v>
      </c>
      <c r="B107" s="179" t="s">
        <v>214</v>
      </c>
      <c r="C107" s="167" t="s">
        <v>186</v>
      </c>
      <c r="D107" s="167" t="s">
        <v>215</v>
      </c>
      <c r="E107" s="167" t="s">
        <v>234</v>
      </c>
      <c r="F107" s="219"/>
      <c r="G107" s="181" t="s">
        <v>133</v>
      </c>
      <c r="H107" s="181">
        <v>48</v>
      </c>
      <c r="I107" s="182">
        <v>465000</v>
      </c>
      <c r="J107" s="127">
        <v>22320000</v>
      </c>
      <c r="K107" s="183">
        <v>0.5</v>
      </c>
      <c r="L107" s="195">
        <v>11160000</v>
      </c>
      <c r="M107" s="182"/>
      <c r="N107" s="182"/>
      <c r="O107" s="182">
        <v>70560000</v>
      </c>
      <c r="P107" s="252"/>
    </row>
    <row r="108" spans="1:16" ht="12.75" customHeight="1" x14ac:dyDescent="0.25">
      <c r="A108" s="184"/>
      <c r="B108" s="179" t="s">
        <v>214</v>
      </c>
      <c r="C108" s="167" t="s">
        <v>186</v>
      </c>
      <c r="D108" s="167" t="s">
        <v>215</v>
      </c>
      <c r="E108" s="208"/>
      <c r="F108" s="209"/>
      <c r="G108" s="187" t="s">
        <v>154</v>
      </c>
      <c r="H108" s="187">
        <v>24</v>
      </c>
      <c r="I108" s="188">
        <v>275000</v>
      </c>
      <c r="J108" s="134">
        <v>6600000</v>
      </c>
      <c r="K108" s="189">
        <v>0.5</v>
      </c>
      <c r="L108" s="210">
        <v>3300000</v>
      </c>
      <c r="M108" s="188"/>
      <c r="N108" s="188"/>
      <c r="O108" s="188"/>
      <c r="P108" s="253"/>
    </row>
    <row r="109" spans="1:16" ht="12.75" customHeight="1" x14ac:dyDescent="0.25">
      <c r="A109" s="184"/>
      <c r="B109" s="179" t="s">
        <v>214</v>
      </c>
      <c r="C109" s="167" t="s">
        <v>186</v>
      </c>
      <c r="D109" s="167" t="s">
        <v>215</v>
      </c>
      <c r="E109" s="208"/>
      <c r="F109" s="209"/>
      <c r="G109" s="187" t="s">
        <v>145</v>
      </c>
      <c r="H109" s="187">
        <v>24</v>
      </c>
      <c r="I109" s="188">
        <v>475000</v>
      </c>
      <c r="J109" s="134">
        <v>11400000</v>
      </c>
      <c r="K109" s="189">
        <v>0.5</v>
      </c>
      <c r="L109" s="210">
        <v>5700000</v>
      </c>
      <c r="M109" s="188"/>
      <c r="N109" s="188"/>
      <c r="O109" s="188"/>
      <c r="P109" s="253"/>
    </row>
    <row r="110" spans="1:16" ht="12.75" customHeight="1" x14ac:dyDescent="0.25">
      <c r="A110" s="184"/>
      <c r="B110" s="179" t="s">
        <v>214</v>
      </c>
      <c r="C110" s="167" t="s">
        <v>186</v>
      </c>
      <c r="D110" s="167" t="s">
        <v>215</v>
      </c>
      <c r="E110" s="208"/>
      <c r="F110" s="209"/>
      <c r="G110" s="187" t="s">
        <v>165</v>
      </c>
      <c r="H110" s="187">
        <v>24</v>
      </c>
      <c r="I110" s="188">
        <v>285000</v>
      </c>
      <c r="J110" s="134">
        <v>6840000</v>
      </c>
      <c r="K110" s="189">
        <v>0.5</v>
      </c>
      <c r="L110" s="210">
        <v>3420000</v>
      </c>
      <c r="M110" s="188"/>
      <c r="N110" s="188"/>
      <c r="O110" s="188"/>
      <c r="P110" s="253"/>
    </row>
    <row r="111" spans="1:16" ht="12.75" customHeight="1" x14ac:dyDescent="0.25">
      <c r="A111" s="184"/>
      <c r="B111" s="179" t="s">
        <v>214</v>
      </c>
      <c r="C111" s="167" t="s">
        <v>186</v>
      </c>
      <c r="D111" s="167" t="s">
        <v>215</v>
      </c>
      <c r="E111" s="208"/>
      <c r="F111" s="209"/>
      <c r="G111" s="187" t="s">
        <v>138</v>
      </c>
      <c r="H111" s="187">
        <v>24</v>
      </c>
      <c r="I111" s="188">
        <v>485000</v>
      </c>
      <c r="J111" s="134">
        <v>11640000</v>
      </c>
      <c r="K111" s="189">
        <v>0.5</v>
      </c>
      <c r="L111" s="210">
        <v>5820000</v>
      </c>
      <c r="M111" s="188"/>
      <c r="N111" s="188"/>
      <c r="O111" s="188"/>
      <c r="P111" s="253"/>
    </row>
    <row r="112" spans="1:16" ht="12.75" customHeight="1" x14ac:dyDescent="0.25">
      <c r="A112" s="184"/>
      <c r="B112" s="179" t="s">
        <v>214</v>
      </c>
      <c r="C112" s="167" t="s">
        <v>186</v>
      </c>
      <c r="D112" s="167" t="s">
        <v>215</v>
      </c>
      <c r="E112" s="208"/>
      <c r="F112" s="209"/>
      <c r="G112" s="187" t="s">
        <v>179</v>
      </c>
      <c r="H112" s="187">
        <v>48</v>
      </c>
      <c r="I112" s="188">
        <v>550000</v>
      </c>
      <c r="J112" s="134">
        <v>26400000</v>
      </c>
      <c r="K112" s="189">
        <v>0.5</v>
      </c>
      <c r="L112" s="210">
        <v>13200000</v>
      </c>
      <c r="M112" s="188"/>
      <c r="N112" s="188"/>
      <c r="O112" s="188"/>
      <c r="P112" s="253"/>
    </row>
    <row r="113" spans="1:16" ht="12.75" customHeight="1" x14ac:dyDescent="0.25">
      <c r="A113" s="184"/>
      <c r="B113" s="179" t="s">
        <v>214</v>
      </c>
      <c r="C113" s="167" t="s">
        <v>186</v>
      </c>
      <c r="D113" s="167" t="s">
        <v>215</v>
      </c>
      <c r="E113" s="208"/>
      <c r="F113" s="209"/>
      <c r="G113" s="187" t="s">
        <v>140</v>
      </c>
      <c r="H113" s="187">
        <v>100</v>
      </c>
      <c r="I113" s="188">
        <v>450000</v>
      </c>
      <c r="J113" s="134">
        <v>45000000</v>
      </c>
      <c r="K113" s="189">
        <v>0.5</v>
      </c>
      <c r="L113" s="210">
        <v>22500000</v>
      </c>
      <c r="M113" s="188"/>
      <c r="N113" s="188"/>
      <c r="O113" s="188"/>
      <c r="P113" s="259" t="s">
        <v>216</v>
      </c>
    </row>
    <row r="114" spans="1:16" ht="12.75" customHeight="1" x14ac:dyDescent="0.25">
      <c r="A114" s="184"/>
      <c r="B114" s="179" t="s">
        <v>214</v>
      </c>
      <c r="C114" s="167" t="s">
        <v>186</v>
      </c>
      <c r="D114" s="167" t="s">
        <v>215</v>
      </c>
      <c r="E114" s="208"/>
      <c r="F114" s="209"/>
      <c r="G114" s="187" t="s">
        <v>148</v>
      </c>
      <c r="H114" s="187">
        <v>12</v>
      </c>
      <c r="I114" s="188">
        <v>455000</v>
      </c>
      <c r="J114" s="134">
        <v>5460000</v>
      </c>
      <c r="K114" s="189">
        <v>0.5</v>
      </c>
      <c r="L114" s="210">
        <v>2730000</v>
      </c>
      <c r="M114" s="188"/>
      <c r="N114" s="188"/>
      <c r="O114" s="188"/>
      <c r="P114" s="290" t="s">
        <v>217</v>
      </c>
    </row>
    <row r="115" spans="1:16" ht="12.75" customHeight="1" x14ac:dyDescent="0.25">
      <c r="A115" s="184"/>
      <c r="B115" s="179" t="s">
        <v>214</v>
      </c>
      <c r="C115" s="167" t="s">
        <v>186</v>
      </c>
      <c r="D115" s="167" t="s">
        <v>215</v>
      </c>
      <c r="E115" s="208"/>
      <c r="F115" s="209"/>
      <c r="G115" s="187" t="s">
        <v>146</v>
      </c>
      <c r="H115" s="187">
        <v>12</v>
      </c>
      <c r="I115" s="188">
        <v>455000</v>
      </c>
      <c r="J115" s="134">
        <v>5460000</v>
      </c>
      <c r="K115" s="189">
        <v>0.5</v>
      </c>
      <c r="L115" s="210">
        <v>2730000</v>
      </c>
      <c r="M115" s="193"/>
      <c r="N115" s="193"/>
      <c r="O115" s="193"/>
      <c r="P115" s="291"/>
    </row>
    <row r="116" spans="1:16" ht="12" customHeight="1" x14ac:dyDescent="0.25">
      <c r="A116" s="281" t="s">
        <v>69</v>
      </c>
      <c r="B116" s="282"/>
      <c r="C116" s="282"/>
      <c r="D116" s="282"/>
      <c r="E116" s="282"/>
      <c r="F116" s="282"/>
      <c r="G116" s="282"/>
      <c r="H116" s="222">
        <v>714</v>
      </c>
      <c r="I116" s="103"/>
      <c r="J116" s="223">
        <v>298865000</v>
      </c>
      <c r="K116" s="103"/>
      <c r="L116" s="223">
        <v>169742450</v>
      </c>
      <c r="M116" s="223">
        <v>25316750</v>
      </c>
      <c r="N116" s="223">
        <v>56911900</v>
      </c>
      <c r="O116" s="223">
        <v>87508050</v>
      </c>
      <c r="P116" s="224"/>
    </row>
    <row r="117" spans="1:16" ht="12" customHeight="1" x14ac:dyDescent="0.25">
      <c r="A117" s="273" t="s">
        <v>218</v>
      </c>
      <c r="B117" s="274"/>
      <c r="C117" s="274"/>
      <c r="D117" s="274"/>
      <c r="E117" s="274"/>
      <c r="F117" s="274"/>
      <c r="G117" s="274"/>
      <c r="H117" s="225">
        <v>714</v>
      </c>
      <c r="I117" s="53"/>
      <c r="J117" s="53"/>
      <c r="K117" s="53"/>
      <c r="L117" s="226">
        <v>169742450</v>
      </c>
      <c r="M117" s="227"/>
      <c r="N117" s="227"/>
      <c r="O117" s="227"/>
      <c r="P117" s="228"/>
    </row>
    <row r="118" spans="1:16" ht="12" customHeight="1" x14ac:dyDescent="0.25">
      <c r="A118" s="273" t="s">
        <v>219</v>
      </c>
      <c r="B118" s="274"/>
      <c r="C118" s="274"/>
      <c r="D118" s="274"/>
      <c r="E118" s="274"/>
      <c r="F118" s="274"/>
      <c r="G118" s="274"/>
      <c r="H118" s="225"/>
      <c r="I118" s="53"/>
      <c r="J118" s="53"/>
      <c r="K118" s="53"/>
      <c r="L118" s="226">
        <v>25316750</v>
      </c>
      <c r="M118" s="227"/>
      <c r="N118" s="227"/>
      <c r="O118" s="227"/>
      <c r="P118" s="228"/>
    </row>
    <row r="119" spans="1:16" ht="12" customHeight="1" x14ac:dyDescent="0.25">
      <c r="A119" s="273" t="s">
        <v>220</v>
      </c>
      <c r="B119" s="274"/>
      <c r="C119" s="274"/>
      <c r="D119" s="274"/>
      <c r="E119" s="274"/>
      <c r="F119" s="274"/>
      <c r="G119" s="274"/>
      <c r="H119" s="225"/>
      <c r="I119" s="53"/>
      <c r="J119" s="53"/>
      <c r="K119" s="53"/>
      <c r="L119" s="226">
        <v>56911900</v>
      </c>
      <c r="M119" s="227"/>
      <c r="N119" s="227"/>
      <c r="O119" s="227"/>
      <c r="P119" s="228"/>
    </row>
    <row r="120" spans="1:16" ht="12" customHeight="1" x14ac:dyDescent="0.25">
      <c r="A120" s="273" t="s">
        <v>221</v>
      </c>
      <c r="B120" s="274"/>
      <c r="C120" s="274"/>
      <c r="D120" s="274"/>
      <c r="E120" s="274"/>
      <c r="F120" s="274"/>
      <c r="G120" s="274"/>
      <c r="H120" s="225"/>
      <c r="I120" s="53"/>
      <c r="J120" s="53"/>
      <c r="K120" s="53"/>
      <c r="L120" s="226">
        <v>87508050</v>
      </c>
      <c r="M120" s="227"/>
      <c r="N120" s="227"/>
      <c r="O120" s="227"/>
      <c r="P120" s="228"/>
    </row>
    <row r="121" spans="1:16" ht="12" customHeight="1" x14ac:dyDescent="0.25">
      <c r="A121" s="273" t="s">
        <v>222</v>
      </c>
      <c r="B121" s="274"/>
      <c r="C121" s="274"/>
      <c r="D121" s="274"/>
      <c r="E121" s="274"/>
      <c r="F121" s="274"/>
      <c r="G121" s="274"/>
      <c r="H121" s="225"/>
      <c r="I121" s="53"/>
      <c r="J121" s="53"/>
      <c r="K121" s="53"/>
      <c r="L121" s="227">
        <v>74822050</v>
      </c>
      <c r="M121" s="227"/>
      <c r="N121" s="227"/>
      <c r="O121" s="227"/>
      <c r="P121" s="228"/>
    </row>
    <row r="122" spans="1:16" ht="12" customHeight="1" x14ac:dyDescent="0.25">
      <c r="A122" s="273" t="s">
        <v>223</v>
      </c>
      <c r="B122" s="274"/>
      <c r="C122" s="274"/>
      <c r="D122" s="274"/>
      <c r="E122" s="274"/>
      <c r="F122" s="274"/>
      <c r="G122" s="274"/>
      <c r="H122" s="225"/>
      <c r="I122" s="53"/>
      <c r="J122" s="53"/>
      <c r="K122" s="53"/>
      <c r="L122" s="227">
        <v>2266800</v>
      </c>
      <c r="M122" s="227"/>
      <c r="N122" s="227"/>
      <c r="O122" s="227"/>
      <c r="P122" s="228"/>
    </row>
    <row r="123" spans="1:16" ht="12" customHeight="1" x14ac:dyDescent="0.25">
      <c r="A123" s="273" t="s">
        <v>224</v>
      </c>
      <c r="B123" s="274"/>
      <c r="C123" s="274"/>
      <c r="D123" s="274"/>
      <c r="E123" s="274"/>
      <c r="F123" s="274"/>
      <c r="G123" s="274"/>
      <c r="H123" s="225"/>
      <c r="I123" s="53"/>
      <c r="J123" s="53"/>
      <c r="K123" s="53"/>
      <c r="L123" s="227">
        <v>1624350</v>
      </c>
      <c r="M123" s="227"/>
      <c r="N123" s="227"/>
      <c r="O123" s="227"/>
      <c r="P123" s="228"/>
    </row>
    <row r="124" spans="1:16" ht="12" customHeight="1" x14ac:dyDescent="0.25">
      <c r="A124" s="273" t="s">
        <v>225</v>
      </c>
      <c r="B124" s="274"/>
      <c r="C124" s="274"/>
      <c r="D124" s="274"/>
      <c r="E124" s="274"/>
      <c r="F124" s="274"/>
      <c r="G124" s="274"/>
      <c r="H124" s="225"/>
      <c r="I124" s="53"/>
      <c r="J124" s="53"/>
      <c r="K124" s="53"/>
      <c r="L124" s="227">
        <v>870750</v>
      </c>
      <c r="M124" s="227"/>
      <c r="N124" s="227"/>
      <c r="O124" s="227"/>
      <c r="P124" s="228"/>
    </row>
    <row r="125" spans="1:16" ht="12" customHeight="1" x14ac:dyDescent="0.25">
      <c r="A125" s="275" t="s">
        <v>226</v>
      </c>
      <c r="B125" s="276"/>
      <c r="C125" s="276"/>
      <c r="D125" s="276"/>
      <c r="E125" s="276"/>
      <c r="F125" s="276"/>
      <c r="G125" s="276"/>
      <c r="H125" s="229"/>
      <c r="I125" s="70"/>
      <c r="J125" s="70"/>
      <c r="K125" s="70"/>
      <c r="L125" s="230">
        <v>1725750</v>
      </c>
      <c r="M125" s="70"/>
      <c r="N125" s="70"/>
      <c r="O125" s="70"/>
      <c r="P125" s="231"/>
    </row>
    <row r="126" spans="1:16" ht="12" customHeight="1" x14ac:dyDescent="0.25">
      <c r="A126" s="277" t="s">
        <v>227</v>
      </c>
      <c r="B126" s="278"/>
      <c r="C126" s="278"/>
      <c r="D126" s="278"/>
      <c r="E126" s="278"/>
      <c r="F126" s="278"/>
      <c r="G126" s="278"/>
      <c r="H126" s="232"/>
      <c r="I126" s="233"/>
      <c r="J126" s="233"/>
      <c r="K126" s="233"/>
      <c r="L126" s="234">
        <v>82972750</v>
      </c>
      <c r="M126" s="233"/>
      <c r="N126" s="233"/>
      <c r="O126" s="233"/>
      <c r="P126" s="235"/>
    </row>
    <row r="127" spans="1:16" ht="12" customHeight="1" x14ac:dyDescent="0.25">
      <c r="A127" s="236"/>
      <c r="B127" s="236"/>
      <c r="C127" s="236"/>
      <c r="D127" s="236"/>
      <c r="E127" s="236"/>
      <c r="F127" s="236"/>
      <c r="G127" s="236"/>
      <c r="H127" s="237"/>
      <c r="I127" s="238"/>
      <c r="J127" s="238"/>
      <c r="K127" s="238"/>
      <c r="L127" s="239"/>
      <c r="M127" s="238"/>
      <c r="N127" s="238"/>
      <c r="O127" s="238"/>
      <c r="P127" s="240"/>
    </row>
    <row r="128" spans="1:16" ht="12" customHeight="1" x14ac:dyDescent="0.25">
      <c r="C128" s="272" t="s">
        <v>228</v>
      </c>
      <c r="D128" s="272"/>
      <c r="E128" s="272"/>
      <c r="F128" s="241"/>
      <c r="G128" s="242"/>
      <c r="I128" s="242"/>
      <c r="J128" s="242"/>
      <c r="K128" s="241" t="s">
        <v>229</v>
      </c>
      <c r="L128" s="242"/>
      <c r="M128" s="242"/>
      <c r="N128" s="242"/>
      <c r="O128" s="242" t="s">
        <v>230</v>
      </c>
      <c r="P128" s="243"/>
    </row>
    <row r="136" spans="4:11" ht="16.5" customHeight="1" x14ac:dyDescent="0.25">
      <c r="D136" s="244"/>
      <c r="E136" s="244"/>
      <c r="F136" s="244"/>
    </row>
    <row r="137" spans="4:11" ht="16.5" customHeight="1" x14ac:dyDescent="0.25">
      <c r="D137" s="244"/>
      <c r="E137" s="244"/>
      <c r="F137" s="244"/>
    </row>
    <row r="138" spans="4:11" ht="16.5" customHeight="1" x14ac:dyDescent="0.25">
      <c r="D138" s="244"/>
      <c r="E138" s="244"/>
      <c r="F138" s="244"/>
      <c r="K138" s="244"/>
    </row>
    <row r="139" spans="4:11" ht="16.5" customHeight="1" x14ac:dyDescent="0.25">
      <c r="D139" s="244"/>
      <c r="E139" s="244"/>
      <c r="F139" s="244"/>
      <c r="K139" s="244"/>
    </row>
    <row r="140" spans="4:11" ht="16.5" customHeight="1" x14ac:dyDescent="0.25">
      <c r="D140" s="244"/>
      <c r="E140" s="244"/>
      <c r="F140" s="244"/>
      <c r="K140" s="244"/>
    </row>
    <row r="141" spans="4:11" ht="16.5" customHeight="1" x14ac:dyDescent="0.25">
      <c r="D141" s="244"/>
      <c r="E141" s="244"/>
      <c r="F141" s="244"/>
      <c r="K141" s="244"/>
    </row>
    <row r="142" spans="4:11" ht="16.5" customHeight="1" x14ac:dyDescent="0.25">
      <c r="D142" s="244"/>
      <c r="E142" s="244"/>
      <c r="F142" s="244"/>
      <c r="K142" s="244"/>
    </row>
    <row r="143" spans="4:11" ht="16.5" customHeight="1" x14ac:dyDescent="0.25">
      <c r="D143" s="244"/>
      <c r="E143" s="244"/>
      <c r="F143" s="244"/>
      <c r="K143" s="244"/>
    </row>
    <row r="144" spans="4:11" ht="16.5" customHeight="1" x14ac:dyDescent="0.25">
      <c r="D144" s="244"/>
      <c r="E144" s="244"/>
      <c r="F144" s="244"/>
      <c r="K144" s="244"/>
    </row>
    <row r="145" spans="4:11" ht="16.5" customHeight="1" x14ac:dyDescent="0.25">
      <c r="D145" s="244"/>
      <c r="E145" s="244"/>
      <c r="F145" s="244"/>
      <c r="K145" s="244"/>
    </row>
    <row r="146" spans="4:11" ht="16.5" customHeight="1" x14ac:dyDescent="0.25">
      <c r="D146" s="244"/>
      <c r="E146" s="244"/>
      <c r="F146" s="244"/>
      <c r="K146" s="244"/>
    </row>
    <row r="147" spans="4:11" ht="16.5" customHeight="1" x14ac:dyDescent="0.25">
      <c r="D147" s="244"/>
      <c r="E147" s="244"/>
      <c r="F147" s="244"/>
      <c r="K147" s="244"/>
    </row>
    <row r="148" spans="4:11" ht="16.5" customHeight="1" x14ac:dyDescent="0.25">
      <c r="D148" s="244"/>
      <c r="E148" s="244"/>
      <c r="F148" s="244"/>
      <c r="K148" s="244"/>
    </row>
    <row r="149" spans="4:11" ht="16.5" customHeight="1" x14ac:dyDescent="0.25">
      <c r="D149" s="244"/>
      <c r="E149" s="244"/>
      <c r="F149" s="244"/>
      <c r="K149" s="244"/>
    </row>
    <row r="150" spans="4:11" ht="16.5" customHeight="1" x14ac:dyDescent="0.25">
      <c r="D150" s="244"/>
      <c r="E150" s="244"/>
      <c r="F150" s="244"/>
      <c r="K150" s="244"/>
    </row>
    <row r="151" spans="4:11" ht="16.5" customHeight="1" x14ac:dyDescent="0.25">
      <c r="D151" s="244"/>
      <c r="E151" s="244"/>
      <c r="F151" s="244"/>
      <c r="K151" s="244"/>
    </row>
    <row r="152" spans="4:11" ht="16.5" customHeight="1" x14ac:dyDescent="0.25">
      <c r="D152" s="244"/>
      <c r="E152" s="244"/>
      <c r="F152" s="244"/>
      <c r="K152" s="244"/>
    </row>
    <row r="153" spans="4:11" ht="16.5" customHeight="1" x14ac:dyDescent="0.25">
      <c r="D153" s="244"/>
      <c r="E153" s="244"/>
      <c r="F153" s="244"/>
      <c r="K153" s="244"/>
    </row>
    <row r="154" spans="4:11" ht="16.5" customHeight="1" x14ac:dyDescent="0.25">
      <c r="D154" s="244"/>
      <c r="E154" s="244"/>
      <c r="F154" s="244"/>
      <c r="K154" s="244"/>
    </row>
    <row r="155" spans="4:11" ht="16.5" customHeight="1" x14ac:dyDescent="0.25">
      <c r="D155" s="244"/>
      <c r="E155" s="244"/>
      <c r="F155" s="244"/>
      <c r="K155" s="244"/>
    </row>
    <row r="156" spans="4:11" ht="16.5" customHeight="1" x14ac:dyDescent="0.25">
      <c r="D156" s="244"/>
      <c r="E156" s="244"/>
      <c r="F156" s="244"/>
      <c r="K156" s="244"/>
    </row>
    <row r="157" spans="4:11" ht="16.5" customHeight="1" x14ac:dyDescent="0.25">
      <c r="D157" s="244"/>
      <c r="E157" s="244"/>
      <c r="F157" s="244"/>
      <c r="K157" s="244"/>
    </row>
    <row r="158" spans="4:11" ht="16.5" customHeight="1" x14ac:dyDescent="0.25">
      <c r="D158" s="244"/>
      <c r="E158" s="244"/>
      <c r="F158" s="244"/>
      <c r="K158" s="244"/>
    </row>
    <row r="159" spans="4:11" ht="16.5" customHeight="1" x14ac:dyDescent="0.25">
      <c r="D159" s="244"/>
      <c r="E159" s="244"/>
      <c r="F159" s="244"/>
      <c r="K159" s="244"/>
    </row>
    <row r="160" spans="4:11" ht="16.5" customHeight="1" x14ac:dyDescent="0.25">
      <c r="D160" s="244"/>
      <c r="E160" s="244"/>
      <c r="F160" s="244"/>
      <c r="K160" s="244"/>
    </row>
    <row r="161" spans="4:11" ht="16.5" customHeight="1" x14ac:dyDescent="0.25">
      <c r="D161" s="244"/>
      <c r="E161" s="244"/>
      <c r="F161" s="244"/>
      <c r="K161" s="244"/>
    </row>
    <row r="162" spans="4:11" ht="16.5" customHeight="1" x14ac:dyDescent="0.25">
      <c r="D162" s="244"/>
      <c r="E162" s="244"/>
      <c r="F162" s="244"/>
      <c r="K162" s="244"/>
    </row>
    <row r="163" spans="4:11" ht="16.5" customHeight="1" x14ac:dyDescent="0.25">
      <c r="D163" s="244"/>
      <c r="E163" s="244"/>
      <c r="F163" s="244"/>
      <c r="K163" s="244"/>
    </row>
    <row r="164" spans="4:11" ht="16.5" customHeight="1" x14ac:dyDescent="0.25">
      <c r="D164" s="244"/>
      <c r="E164" s="244"/>
      <c r="F164" s="244"/>
      <c r="K164" s="244"/>
    </row>
    <row r="165" spans="4:11" ht="16.5" customHeight="1" x14ac:dyDescent="0.25">
      <c r="D165" s="244"/>
      <c r="E165" s="244"/>
      <c r="F165" s="244"/>
      <c r="K165" s="244"/>
    </row>
    <row r="166" spans="4:11" ht="16.5" customHeight="1" x14ac:dyDescent="0.25">
      <c r="D166" s="244"/>
      <c r="E166" s="244"/>
      <c r="F166" s="244"/>
      <c r="K166" s="244"/>
    </row>
    <row r="167" spans="4:11" ht="16.5" customHeight="1" x14ac:dyDescent="0.25">
      <c r="D167" s="244"/>
      <c r="E167" s="244"/>
      <c r="F167" s="244"/>
      <c r="K167" s="244"/>
    </row>
    <row r="168" spans="4:11" ht="16.5" customHeight="1" x14ac:dyDescent="0.25">
      <c r="D168" s="244"/>
      <c r="E168" s="244"/>
      <c r="F168" s="244"/>
      <c r="K168" s="244"/>
    </row>
    <row r="169" spans="4:11" ht="16.5" customHeight="1" x14ac:dyDescent="0.25">
      <c r="D169" s="244"/>
      <c r="E169" s="244"/>
      <c r="F169" s="244"/>
      <c r="K169" s="244"/>
    </row>
    <row r="170" spans="4:11" ht="16.5" customHeight="1" x14ac:dyDescent="0.25">
      <c r="D170" s="244"/>
      <c r="E170" s="244"/>
      <c r="F170" s="244"/>
      <c r="K170" s="244"/>
    </row>
    <row r="171" spans="4:11" ht="16.5" customHeight="1" x14ac:dyDescent="0.25">
      <c r="D171" s="244"/>
      <c r="E171" s="244"/>
      <c r="F171" s="244"/>
      <c r="K171" s="244"/>
    </row>
    <row r="172" spans="4:11" ht="16.5" customHeight="1" x14ac:dyDescent="0.25">
      <c r="D172" s="244"/>
      <c r="E172" s="244"/>
      <c r="F172" s="244"/>
      <c r="K172" s="244"/>
    </row>
  </sheetData>
  <mergeCells count="45">
    <mergeCell ref="D97:D105"/>
    <mergeCell ref="D83:D87"/>
    <mergeCell ref="D41:D47"/>
    <mergeCell ref="D8:D11"/>
    <mergeCell ref="D60:D61"/>
    <mergeCell ref="E60:E61"/>
    <mergeCell ref="F63:F71"/>
    <mergeCell ref="E12:E14"/>
    <mergeCell ref="D15:D20"/>
    <mergeCell ref="E21:E24"/>
    <mergeCell ref="E25:E29"/>
    <mergeCell ref="F25:F29"/>
    <mergeCell ref="D25:D29"/>
    <mergeCell ref="D12:D14"/>
    <mergeCell ref="P83:P85"/>
    <mergeCell ref="P37:P38"/>
    <mergeCell ref="P114:P115"/>
    <mergeCell ref="A4:P4"/>
    <mergeCell ref="A5:A6"/>
    <mergeCell ref="B5:B6"/>
    <mergeCell ref="C5:C6"/>
    <mergeCell ref="D5:F5"/>
    <mergeCell ref="M5:O5"/>
    <mergeCell ref="G5:K5"/>
    <mergeCell ref="L5:L6"/>
    <mergeCell ref="E97:E106"/>
    <mergeCell ref="D63:D71"/>
    <mergeCell ref="E63:E71"/>
    <mergeCell ref="C63:C71"/>
    <mergeCell ref="I1:P1"/>
    <mergeCell ref="I2:P2"/>
    <mergeCell ref="C128:E128"/>
    <mergeCell ref="A122:G122"/>
    <mergeCell ref="A123:G123"/>
    <mergeCell ref="A124:G124"/>
    <mergeCell ref="A125:G125"/>
    <mergeCell ref="A126:G126"/>
    <mergeCell ref="A117:G117"/>
    <mergeCell ref="A118:G118"/>
    <mergeCell ref="A119:G119"/>
    <mergeCell ref="A120:G120"/>
    <mergeCell ref="A121:G121"/>
    <mergeCell ref="P5:P6"/>
    <mergeCell ref="A116:G116"/>
    <mergeCell ref="A3:P3"/>
  </mergeCells>
  <pageMargins left="0.27" right="0.33" top="0.4" bottom="0.39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B27" sqref="B27"/>
    </sheetView>
  </sheetViews>
  <sheetFormatPr defaultColWidth="9.140625" defaultRowHeight="12" x14ac:dyDescent="0.2"/>
  <cols>
    <col min="1" max="1" width="3.42578125" style="43" customWidth="1"/>
    <col min="2" max="2" width="19.85546875" style="101" customWidth="1"/>
    <col min="3" max="3" width="10.140625" style="43" customWidth="1"/>
    <col min="4" max="4" width="12.7109375" style="102" customWidth="1"/>
    <col min="5" max="5" width="12.7109375" style="43" customWidth="1"/>
    <col min="6" max="6" width="11.140625" style="43" customWidth="1"/>
    <col min="7" max="7" width="13.5703125" style="43" customWidth="1"/>
    <col min="8" max="8" width="10" style="43" customWidth="1"/>
    <col min="9" max="9" width="12" style="43" customWidth="1"/>
    <col min="10" max="10" width="10.28515625" style="43" customWidth="1"/>
    <col min="11" max="11" width="10.5703125" style="43" customWidth="1"/>
    <col min="12" max="12" width="12.28515625" style="43" customWidth="1"/>
    <col min="13" max="16384" width="9.140625" style="43"/>
  </cols>
  <sheetData>
    <row r="1" spans="1:17" x14ac:dyDescent="0.2">
      <c r="A1" s="40" t="s">
        <v>0</v>
      </c>
      <c r="B1" s="41"/>
      <c r="C1" s="42"/>
      <c r="D1" s="43"/>
      <c r="E1" s="44"/>
      <c r="G1" s="45" t="s">
        <v>84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">
      <c r="A2" s="46" t="s">
        <v>1</v>
      </c>
      <c r="B2" s="47"/>
      <c r="C2" s="48"/>
      <c r="D2" s="43"/>
      <c r="E2" s="49"/>
      <c r="G2" s="50" t="s">
        <v>85</v>
      </c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x14ac:dyDescent="0.2">
      <c r="A3" s="46"/>
      <c r="B3" s="47"/>
      <c r="C3" s="48"/>
      <c r="D3" s="51"/>
      <c r="E3" s="49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7" x14ac:dyDescent="0.2">
      <c r="A4" s="314" t="s">
        <v>86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45"/>
      <c r="N4" s="45"/>
      <c r="O4" s="45"/>
      <c r="P4" s="45"/>
      <c r="Q4" s="45"/>
    </row>
    <row r="5" spans="1:17" x14ac:dyDescent="0.2">
      <c r="A5" s="315" t="s">
        <v>101</v>
      </c>
      <c r="B5" s="315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45"/>
      <c r="N5" s="45"/>
      <c r="O5" s="45"/>
      <c r="P5" s="45"/>
      <c r="Q5" s="45"/>
    </row>
    <row r="7" spans="1:17" s="52" customFormat="1" x14ac:dyDescent="0.25">
      <c r="A7" s="53" t="s">
        <v>87</v>
      </c>
      <c r="B7" s="54" t="s">
        <v>88</v>
      </c>
      <c r="C7" s="53" t="s">
        <v>89</v>
      </c>
      <c r="D7" s="55" t="s">
        <v>90</v>
      </c>
      <c r="E7" s="53" t="s">
        <v>6</v>
      </c>
    </row>
    <row r="8" spans="1:17" ht="24" x14ac:dyDescent="0.2">
      <c r="A8" s="56">
        <v>1</v>
      </c>
      <c r="B8" s="57" t="s">
        <v>91</v>
      </c>
      <c r="C8" s="56" t="s">
        <v>102</v>
      </c>
      <c r="D8" s="58">
        <v>169742450</v>
      </c>
      <c r="E8" s="59"/>
    </row>
    <row r="9" spans="1:17" x14ac:dyDescent="0.2">
      <c r="A9" s="60">
        <v>2</v>
      </c>
      <c r="B9" s="61" t="s">
        <v>92</v>
      </c>
      <c r="C9" s="62"/>
      <c r="D9" s="63">
        <v>25316750</v>
      </c>
      <c r="E9" s="62"/>
    </row>
    <row r="10" spans="1:17" ht="24" x14ac:dyDescent="0.2">
      <c r="A10" s="64">
        <v>3</v>
      </c>
      <c r="B10" s="65" t="s">
        <v>93</v>
      </c>
      <c r="C10" s="66"/>
      <c r="D10" s="67">
        <v>56911900</v>
      </c>
      <c r="E10" s="66"/>
    </row>
    <row r="11" spans="1:17" ht="24" x14ac:dyDescent="0.2">
      <c r="A11" s="68"/>
      <c r="B11" s="69" t="s">
        <v>94</v>
      </c>
      <c r="C11" s="70"/>
      <c r="D11" s="71">
        <f>D8-D9-D10</f>
        <v>87513800</v>
      </c>
      <c r="E11" s="70"/>
    </row>
    <row r="12" spans="1:17" x14ac:dyDescent="0.2">
      <c r="A12" s="72"/>
      <c r="B12" s="73"/>
      <c r="C12" s="74"/>
      <c r="D12" s="75"/>
      <c r="E12" s="74"/>
    </row>
    <row r="13" spans="1:17" x14ac:dyDescent="0.2">
      <c r="A13" s="72"/>
      <c r="B13" s="73"/>
      <c r="C13" s="74"/>
      <c r="D13" s="75"/>
      <c r="E13" s="74"/>
    </row>
    <row r="14" spans="1:17" s="76" customFormat="1" ht="28.5" customHeight="1" x14ac:dyDescent="0.2">
      <c r="A14" s="282" t="s">
        <v>87</v>
      </c>
      <c r="B14" s="319" t="s">
        <v>88</v>
      </c>
      <c r="C14" s="309" t="s">
        <v>95</v>
      </c>
      <c r="D14" s="309"/>
      <c r="E14" s="309"/>
      <c r="F14" s="310" t="s">
        <v>96</v>
      </c>
      <c r="G14" s="310"/>
      <c r="H14" s="310"/>
      <c r="I14" s="310"/>
      <c r="J14" s="310"/>
      <c r="K14" s="310"/>
      <c r="L14" s="316" t="s">
        <v>114</v>
      </c>
    </row>
    <row r="15" spans="1:17" s="76" customFormat="1" x14ac:dyDescent="0.2">
      <c r="A15" s="318"/>
      <c r="B15" s="320"/>
      <c r="C15" s="77" t="s">
        <v>103</v>
      </c>
      <c r="D15" s="78" t="s">
        <v>104</v>
      </c>
      <c r="E15" s="79" t="s">
        <v>105</v>
      </c>
      <c r="F15" s="80" t="s">
        <v>106</v>
      </c>
      <c r="G15" s="80" t="s">
        <v>107</v>
      </c>
      <c r="H15" s="80" t="s">
        <v>108</v>
      </c>
      <c r="I15" s="80" t="s">
        <v>109</v>
      </c>
      <c r="J15" s="80" t="s">
        <v>110</v>
      </c>
      <c r="K15" s="80" t="s">
        <v>111</v>
      </c>
      <c r="L15" s="317"/>
    </row>
    <row r="16" spans="1:17" x14ac:dyDescent="0.2">
      <c r="A16" s="81">
        <v>1</v>
      </c>
      <c r="B16" s="82" t="s">
        <v>97</v>
      </c>
      <c r="C16" s="83">
        <v>820000</v>
      </c>
      <c r="D16" s="83">
        <v>56911900</v>
      </c>
      <c r="E16" s="83">
        <v>35316750</v>
      </c>
      <c r="F16" s="83"/>
      <c r="G16" s="83">
        <v>70950000</v>
      </c>
      <c r="H16" s="83"/>
      <c r="I16" s="83"/>
      <c r="J16" s="83"/>
      <c r="K16" s="83"/>
      <c r="L16" s="83"/>
    </row>
    <row r="17" spans="1:12" x14ac:dyDescent="0.2">
      <c r="A17" s="84"/>
      <c r="B17" s="85" t="s">
        <v>68</v>
      </c>
      <c r="C17" s="86"/>
      <c r="D17" s="86">
        <v>18000000</v>
      </c>
      <c r="E17" s="86"/>
      <c r="F17" s="86"/>
      <c r="G17" s="86"/>
      <c r="H17" s="86"/>
      <c r="I17" s="86"/>
      <c r="J17" s="86"/>
      <c r="K17" s="86"/>
      <c r="L17" s="86"/>
    </row>
    <row r="18" spans="1:12" ht="15" customHeight="1" x14ac:dyDescent="0.2">
      <c r="A18" s="60">
        <v>2</v>
      </c>
      <c r="B18" s="61" t="s">
        <v>71</v>
      </c>
      <c r="C18" s="86"/>
      <c r="D18" s="86"/>
      <c r="E18" s="87"/>
      <c r="F18" s="86"/>
      <c r="G18" s="86">
        <v>4400000</v>
      </c>
      <c r="H18" s="86"/>
      <c r="I18" s="86"/>
      <c r="J18" s="86"/>
      <c r="K18" s="86"/>
      <c r="L18" s="86"/>
    </row>
    <row r="19" spans="1:12" x14ac:dyDescent="0.2">
      <c r="A19" s="84">
        <v>3</v>
      </c>
      <c r="B19" s="61" t="s">
        <v>72</v>
      </c>
      <c r="C19" s="86"/>
      <c r="D19" s="86"/>
      <c r="E19" s="87"/>
      <c r="F19" s="86"/>
      <c r="G19" s="86">
        <v>2120000</v>
      </c>
      <c r="H19" s="86"/>
      <c r="I19" s="86">
        <v>1920000</v>
      </c>
      <c r="J19" s="86"/>
      <c r="K19" s="86"/>
      <c r="L19" s="86"/>
    </row>
    <row r="20" spans="1:12" x14ac:dyDescent="0.2">
      <c r="A20" s="60">
        <v>4</v>
      </c>
      <c r="B20" s="61" t="s">
        <v>98</v>
      </c>
      <c r="C20" s="86"/>
      <c r="D20" s="86"/>
      <c r="E20" s="87"/>
      <c r="F20" s="86"/>
      <c r="G20" s="86"/>
      <c r="H20" s="86"/>
      <c r="I20" s="86"/>
      <c r="J20" s="86"/>
      <c r="K20" s="86"/>
      <c r="L20" s="86"/>
    </row>
    <row r="21" spans="1:12" x14ac:dyDescent="0.2">
      <c r="A21" s="84">
        <v>5</v>
      </c>
      <c r="B21" s="61" t="s">
        <v>74</v>
      </c>
      <c r="C21" s="86"/>
      <c r="D21" s="86"/>
      <c r="E21" s="87"/>
      <c r="F21" s="86"/>
      <c r="G21" s="86">
        <v>9200000</v>
      </c>
      <c r="H21" s="86"/>
      <c r="I21" s="86"/>
      <c r="J21" s="86"/>
      <c r="K21" s="86"/>
      <c r="L21" s="86"/>
    </row>
    <row r="22" spans="1:12" ht="24" x14ac:dyDescent="0.2">
      <c r="A22" s="60">
        <v>6</v>
      </c>
      <c r="B22" s="61" t="s">
        <v>99</v>
      </c>
      <c r="C22" s="86"/>
      <c r="D22" s="86"/>
      <c r="E22" s="87"/>
      <c r="F22" s="86"/>
      <c r="G22" s="86">
        <v>1428000</v>
      </c>
      <c r="H22" s="86"/>
      <c r="I22" s="86">
        <v>1556000</v>
      </c>
      <c r="J22" s="86"/>
      <c r="K22" s="86"/>
      <c r="L22" s="86"/>
    </row>
    <row r="23" spans="1:12" x14ac:dyDescent="0.2">
      <c r="A23" s="84">
        <v>7</v>
      </c>
      <c r="B23" s="61" t="s">
        <v>77</v>
      </c>
      <c r="C23" s="86"/>
      <c r="D23" s="86"/>
      <c r="E23" s="87"/>
      <c r="F23" s="86">
        <v>100000</v>
      </c>
      <c r="G23" s="86">
        <v>3329000</v>
      </c>
      <c r="H23" s="86">
        <v>117000</v>
      </c>
      <c r="I23" s="86">
        <v>330000</v>
      </c>
      <c r="J23" s="86"/>
      <c r="K23" s="86"/>
      <c r="L23" s="86"/>
    </row>
    <row r="24" spans="1:12" x14ac:dyDescent="0.2">
      <c r="A24" s="60">
        <v>8</v>
      </c>
      <c r="B24" s="61" t="s">
        <v>78</v>
      </c>
      <c r="C24" s="86"/>
      <c r="D24" s="86"/>
      <c r="E24" s="87"/>
      <c r="F24" s="86"/>
      <c r="G24" s="86">
        <v>68000</v>
      </c>
      <c r="H24" s="86"/>
      <c r="I24" s="86"/>
      <c r="J24" s="86"/>
      <c r="K24" s="86"/>
      <c r="L24" s="86"/>
    </row>
    <row r="25" spans="1:12" x14ac:dyDescent="0.2">
      <c r="A25" s="88">
        <v>9</v>
      </c>
      <c r="B25" s="65" t="s">
        <v>73</v>
      </c>
      <c r="C25" s="89"/>
      <c r="D25" s="89"/>
      <c r="E25" s="90">
        <v>20000000</v>
      </c>
      <c r="F25" s="89">
        <v>2094000</v>
      </c>
      <c r="G25" s="89">
        <v>680400</v>
      </c>
      <c r="H25" s="89">
        <v>75000</v>
      </c>
      <c r="I25" s="89">
        <v>300000</v>
      </c>
      <c r="J25" s="89">
        <v>3166850</v>
      </c>
      <c r="K25" s="89">
        <v>5000000</v>
      </c>
      <c r="L25" s="89"/>
    </row>
    <row r="26" spans="1:12" x14ac:dyDescent="0.2">
      <c r="A26" s="321"/>
      <c r="B26" s="322"/>
      <c r="C26" s="91">
        <f>SUM(C16:C25)</f>
        <v>820000</v>
      </c>
      <c r="D26" s="91">
        <f t="shared" ref="D26:K26" si="0">SUM(D16:D25)</f>
        <v>74911900</v>
      </c>
      <c r="E26" s="91">
        <f t="shared" si="0"/>
        <v>55316750</v>
      </c>
      <c r="F26" s="91">
        <f t="shared" si="0"/>
        <v>2194000</v>
      </c>
      <c r="G26" s="91">
        <f t="shared" si="0"/>
        <v>92175400</v>
      </c>
      <c r="H26" s="91">
        <f t="shared" si="0"/>
        <v>192000</v>
      </c>
      <c r="I26" s="91">
        <f t="shared" si="0"/>
        <v>4106000</v>
      </c>
      <c r="J26" s="91">
        <f t="shared" si="0"/>
        <v>3166850</v>
      </c>
      <c r="K26" s="91">
        <f t="shared" si="0"/>
        <v>5000000</v>
      </c>
      <c r="L26" s="92"/>
    </row>
    <row r="27" spans="1:12" x14ac:dyDescent="0.2">
      <c r="A27" s="93"/>
      <c r="B27" s="69" t="s">
        <v>113</v>
      </c>
      <c r="C27" s="323"/>
      <c r="D27" s="324"/>
      <c r="E27" s="324"/>
      <c r="F27" s="324"/>
      <c r="G27" s="324"/>
      <c r="H27" s="324"/>
      <c r="I27" s="324"/>
      <c r="J27" s="324"/>
      <c r="K27" s="325"/>
      <c r="L27" s="94">
        <f>C26+D26+E26</f>
        <v>131048650</v>
      </c>
    </row>
    <row r="28" spans="1:12" x14ac:dyDescent="0.2">
      <c r="A28" s="80"/>
      <c r="B28" s="69" t="s">
        <v>112</v>
      </c>
      <c r="C28" s="306"/>
      <c r="D28" s="307"/>
      <c r="E28" s="307"/>
      <c r="F28" s="307"/>
      <c r="G28" s="307"/>
      <c r="H28" s="307"/>
      <c r="I28" s="307"/>
      <c r="J28" s="307"/>
      <c r="K28" s="308"/>
      <c r="L28" s="94">
        <f>F26+G26+H26+I26+J26+K26</f>
        <v>106834250</v>
      </c>
    </row>
    <row r="29" spans="1:12" x14ac:dyDescent="0.2">
      <c r="A29" s="311" t="s">
        <v>100</v>
      </c>
      <c r="B29" s="312"/>
      <c r="C29" s="312"/>
      <c r="D29" s="312"/>
      <c r="E29" s="312"/>
      <c r="F29" s="312"/>
      <c r="G29" s="312"/>
      <c r="H29" s="312"/>
      <c r="I29" s="312"/>
      <c r="J29" s="312"/>
      <c r="K29" s="313"/>
      <c r="L29" s="95">
        <f>L27-L28</f>
        <v>24214400</v>
      </c>
    </row>
    <row r="32" spans="1:12" x14ac:dyDescent="0.2">
      <c r="B32" s="96" t="s">
        <v>80</v>
      </c>
      <c r="C32" s="45"/>
      <c r="D32" s="43"/>
      <c r="E32" s="45"/>
      <c r="F32" s="45"/>
      <c r="G32" s="97" t="s">
        <v>81</v>
      </c>
      <c r="H32" s="45"/>
      <c r="I32" s="45"/>
    </row>
    <row r="33" spans="2:9" x14ac:dyDescent="0.2">
      <c r="B33" s="98" t="s">
        <v>82</v>
      </c>
      <c r="C33" s="99"/>
      <c r="D33" s="43"/>
      <c r="E33" s="99"/>
      <c r="F33" s="99"/>
      <c r="G33" s="100" t="s">
        <v>83</v>
      </c>
      <c r="H33" s="99"/>
      <c r="I33" s="99"/>
    </row>
  </sheetData>
  <mergeCells count="11">
    <mergeCell ref="C28:K28"/>
    <mergeCell ref="C14:E14"/>
    <mergeCell ref="F14:K14"/>
    <mergeCell ref="A29:K29"/>
    <mergeCell ref="A4:L4"/>
    <mergeCell ref="A5:L5"/>
    <mergeCell ref="L14:L15"/>
    <mergeCell ref="A14:A15"/>
    <mergeCell ref="B14:B15"/>
    <mergeCell ref="A26:B26"/>
    <mergeCell ref="C27:K27"/>
  </mergeCells>
  <pageMargins left="0.31" right="0.28000000000000003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2020-06-01T04:25:34Z</dcterms:modified>
</cp:coreProperties>
</file>