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hập hàng" sheetId="1" r:id="rId1"/>
    <sheet name="Kết luậ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16" i="4"/>
  <c r="B6" i="4"/>
  <c r="B8" i="4"/>
  <c r="B7" i="4"/>
  <c r="I32" i="1"/>
  <c r="G32" i="1"/>
  <c r="I31" i="1"/>
  <c r="I30" i="1"/>
  <c r="I29" i="1"/>
  <c r="G23" i="1"/>
  <c r="I22" i="1"/>
  <c r="I21" i="1"/>
  <c r="I20" i="1"/>
  <c r="B10" i="4" l="1"/>
  <c r="B11" i="4" s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23" i="1" l="1"/>
</calcChain>
</file>

<file path=xl/sharedStrings.xml><?xml version="1.0" encoding="utf-8"?>
<sst xmlns="http://schemas.openxmlformats.org/spreadsheetml/2006/main" count="76" uniqueCount="46">
  <si>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</si>
  <si>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</si>
  <si>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</si>
  <si>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</si>
  <si>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</si>
  <si>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</si>
  <si>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</si>
  <si>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</si>
  <si>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</si>
  <si>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</si>
  <si>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</si>
  <si>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</si>
  <si>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</si>
  <si>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</si>
  <si>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</si>
  <si>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</si>
  <si>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</si>
  <si>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</si>
  <si>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</si>
  <si>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Tổng cộng</t>
  </si>
  <si>
    <t>KH</t>
  </si>
  <si>
    <t>Thông tin KH</t>
  </si>
  <si>
    <t>Thông tin SP</t>
  </si>
  <si>
    <t>GCX45</t>
  </si>
  <si>
    <t>Quỳnh Baby</t>
  </si>
  <si>
    <t>Sông lô</t>
  </si>
  <si>
    <t>BCX90</t>
  </si>
  <si>
    <t>BẢNG TỔNG HỢP QUỲNH BABY NHẬP HÀNG</t>
  </si>
  <si>
    <t>BẢNG TỔNG HỢP QUỲNH BABY TRẢ HÀNG</t>
  </si>
  <si>
    <t>Số hàng đã nhập</t>
  </si>
  <si>
    <t>Số hàng đã trả về công ty</t>
  </si>
  <si>
    <t>Số hàng thực tế tại đại lý</t>
  </si>
  <si>
    <t>Số hàng vượt hợp đồng</t>
  </si>
  <si>
    <t>CK38%</t>
  </si>
  <si>
    <t>Tình trạng nhập hàng</t>
  </si>
  <si>
    <t>Số tiền thanh toán hợp đồng</t>
  </si>
  <si>
    <t>Đặt cọc HĐ 01/11/2020</t>
  </si>
  <si>
    <t>Số tiền hàng vượt hợp đồng</t>
  </si>
  <si>
    <t>Vậy đại lý cần phải thanh toán cho công ty</t>
  </si>
  <si>
    <t>Số hàng nhập theo hợp đồng (HĐ200tr)</t>
  </si>
  <si>
    <t>(1)</t>
  </si>
  <si>
    <t>(2)</t>
  </si>
  <si>
    <t>(3)</t>
  </si>
  <si>
    <t>=(1)+(2)-(3)</t>
  </si>
  <si>
    <t>(4)=(2)-(3)</t>
  </si>
  <si>
    <t>=(4)-(1)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</si>
</sst>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b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4" fontId="2" fillId="0" borderId="1" xfId="1" applyNumberFormat="1" applyFont="1" applyBorder="1"/>
    <xf numFmtId="14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64" fontId="6" fillId="2" borderId="2" xfId="1" applyNumberFormat="1" applyFont="1" applyFill="1" applyBorder="1"/>
    <xf numFmtId="164" fontId="6" fillId="2" borderId="3" xfId="1" applyNumberFormat="1" applyFont="1" applyFill="1" applyBorder="1"/>
    <xf numFmtId="164" fontId="6" fillId="2" borderId="4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6" fontId="6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66" fontId="6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6" fontId="6" fillId="2" borderId="9" xfId="0" applyNumberFormat="1" applyFont="1" applyFill="1" applyBorder="1" applyAlignment="1">
      <alignment horizontal="center" vertical="center"/>
    </xf>
    <xf numFmtId="166" fontId="6" fillId="2" borderId="10" xfId="0" applyNumberFormat="1" applyFont="1" applyFill="1" applyBorder="1" applyAlignment="1">
      <alignment horizontal="center" vertical="center"/>
    </xf>
    <xf numFmtId="0" fontId="7" fillId="0" borderId="0" xfId="0" applyFont="1"/>
    <xf numFmtId="165" fontId="3" fillId="0" borderId="0" xfId="1" applyNumberFormat="1" applyFont="1"/>
    <xf numFmtId="0" fontId="3" fillId="3" borderId="1" xfId="0" applyFont="1" applyFill="1" applyBorder="1"/>
    <xf numFmtId="165" fontId="3" fillId="3" borderId="1" xfId="1" applyNumberFormat="1" applyFont="1" applyFill="1" applyBorder="1"/>
    <xf numFmtId="0" fontId="3" fillId="0" borderId="0" xfId="0" quotePrefix="1" applyFont="1" applyAlignment="1">
      <alignment horizontal="center"/>
    </xf>
    <xf numFmtId="165" fontId="3" fillId="0" borderId="1" xfId="1" applyNumberFormat="1" applyFont="1" applyBorder="1"/>
    <xf numFmtId="0" fontId="3" fillId="0" borderId="0" xfId="0" quotePrefix="1" applyFont="1" applyAlignment="1">
      <alignment horizontal="left"/>
    </xf>
    <xf numFmtId="0" fontId="3" fillId="0" borderId="0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3" zoomScaleNormal="100" workbookViewId="0">
      <selection activeCell="I33" sqref="I33"/>
    </sheetView>
  </sheetViews>
  <sheetFormatPr defaultRowHeight="15" x14ac:dyDescent="0.25"/>
  <cols>
    <col min="1" max="1" width="10" style="3" customWidth="1"/>
    <col min="2" max="2" width="14.28515625" style="17" customWidth="1"/>
    <col min="3" max="3" width="9.140625" style="3" customWidth="1"/>
    <col min="4" max="4" width="11.7109375" style="3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6384" width="9.140625" style="3"/>
  </cols>
  <sheetData>
    <row r="1" spans="1:9" x14ac:dyDescent="0.25">
      <c r="A1" s="1" t="s">
        <v>0</v>
      </c>
      <c r="B1" s="2"/>
      <c r="C1" s="18"/>
      <c r="D1" s="18"/>
      <c r="E1" s="18"/>
      <c r="H1" s="4"/>
      <c r="I1" s="5"/>
    </row>
    <row r="2" spans="1:9" x14ac:dyDescent="0.25">
      <c r="A2" s="6" t="s">
        <v>1</v>
      </c>
      <c r="B2" s="7"/>
      <c r="C2" s="8"/>
      <c r="D2" s="8"/>
      <c r="E2" s="8"/>
      <c r="H2" s="9"/>
      <c r="I2" s="10"/>
    </row>
    <row r="3" spans="1:9" x14ac:dyDescent="0.25">
      <c r="A3" s="42" t="s">
        <v>27</v>
      </c>
      <c r="B3" s="42"/>
      <c r="C3" s="42"/>
      <c r="D3" s="42"/>
      <c r="E3" s="42"/>
      <c r="F3" s="42"/>
      <c r="G3" s="42"/>
      <c r="H3" s="42"/>
      <c r="I3" s="42"/>
    </row>
    <row r="4" spans="1:9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s="11" customFormat="1" ht="27.75" customHeight="1" x14ac:dyDescent="0.25">
      <c r="A5" s="37" t="s">
        <v>16</v>
      </c>
      <c r="B5" s="44" t="s">
        <v>2</v>
      </c>
      <c r="C5" s="37" t="s">
        <v>3</v>
      </c>
      <c r="D5" s="32" t="s">
        <v>21</v>
      </c>
      <c r="E5" s="33"/>
      <c r="F5" s="39" t="s">
        <v>22</v>
      </c>
      <c r="G5" s="40"/>
      <c r="H5" s="41"/>
      <c r="I5" s="20"/>
    </row>
    <row r="6" spans="1:9" s="11" customFormat="1" ht="58.5" customHeight="1" x14ac:dyDescent="0.25">
      <c r="A6" s="37"/>
      <c r="B6" s="44"/>
      <c r="C6" s="37"/>
      <c r="D6" s="19" t="s">
        <v>20</v>
      </c>
      <c r="E6" s="21" t="s">
        <v>4</v>
      </c>
      <c r="F6" s="21" t="s">
        <v>5</v>
      </c>
      <c r="G6" s="22" t="s">
        <v>6</v>
      </c>
      <c r="H6" s="12" t="s">
        <v>7</v>
      </c>
      <c r="I6" s="12" t="s">
        <v>8</v>
      </c>
    </row>
    <row r="7" spans="1:9" x14ac:dyDescent="0.25">
      <c r="A7" s="30">
        <v>1228</v>
      </c>
      <c r="B7" s="38">
        <v>44145</v>
      </c>
      <c r="C7" s="30"/>
      <c r="D7" s="46" t="s">
        <v>24</v>
      </c>
      <c r="E7" s="46" t="s">
        <v>25</v>
      </c>
      <c r="F7" s="23" t="s">
        <v>15</v>
      </c>
      <c r="G7" s="23">
        <v>120</v>
      </c>
      <c r="H7" s="26">
        <v>455000</v>
      </c>
      <c r="I7" s="26">
        <f t="shared" ref="I7:I22" si="0">G7*H7</f>
        <v>54600000</v>
      </c>
    </row>
    <row r="8" spans="1:9" x14ac:dyDescent="0.25">
      <c r="A8" s="31"/>
      <c r="B8" s="45"/>
      <c r="C8" s="31"/>
      <c r="D8" s="47"/>
      <c r="E8" s="47"/>
      <c r="F8" s="24" t="s">
        <v>10</v>
      </c>
      <c r="G8" s="24">
        <v>12</v>
      </c>
      <c r="H8" s="27">
        <v>465000</v>
      </c>
      <c r="I8" s="27">
        <f t="shared" si="0"/>
        <v>5580000</v>
      </c>
    </row>
    <row r="9" spans="1:9" x14ac:dyDescent="0.25">
      <c r="A9" s="31"/>
      <c r="B9" s="45"/>
      <c r="C9" s="31"/>
      <c r="D9" s="47"/>
      <c r="E9" s="47"/>
      <c r="F9" s="24" t="s">
        <v>11</v>
      </c>
      <c r="G9" s="24">
        <v>12</v>
      </c>
      <c r="H9" s="27">
        <v>475000</v>
      </c>
      <c r="I9" s="27">
        <f t="shared" si="0"/>
        <v>5700000</v>
      </c>
    </row>
    <row r="10" spans="1:9" x14ac:dyDescent="0.25">
      <c r="A10" s="31"/>
      <c r="B10" s="45"/>
      <c r="C10" s="31"/>
      <c r="D10" s="47"/>
      <c r="E10" s="47"/>
      <c r="F10" s="24" t="s">
        <v>9</v>
      </c>
      <c r="G10" s="24">
        <v>72</v>
      </c>
      <c r="H10" s="27">
        <v>485000</v>
      </c>
      <c r="I10" s="27">
        <f t="shared" si="0"/>
        <v>34920000</v>
      </c>
    </row>
    <row r="11" spans="1:9" x14ac:dyDescent="0.25">
      <c r="A11" s="31"/>
      <c r="B11" s="45"/>
      <c r="C11" s="31"/>
      <c r="D11" s="47"/>
      <c r="E11" s="47"/>
      <c r="F11" s="24" t="s">
        <v>12</v>
      </c>
      <c r="G11" s="24">
        <v>12</v>
      </c>
      <c r="H11" s="27">
        <v>455000</v>
      </c>
      <c r="I11" s="27">
        <f t="shared" si="0"/>
        <v>5460000</v>
      </c>
    </row>
    <row r="12" spans="1:9" x14ac:dyDescent="0.25">
      <c r="A12" s="48">
        <v>1230</v>
      </c>
      <c r="B12" s="51">
        <v>44146</v>
      </c>
      <c r="C12" s="48"/>
      <c r="D12" s="48" t="s">
        <v>24</v>
      </c>
      <c r="E12" s="48" t="s">
        <v>25</v>
      </c>
      <c r="F12" s="23" t="s">
        <v>17</v>
      </c>
      <c r="G12" s="23">
        <v>120</v>
      </c>
      <c r="H12" s="26">
        <v>225000</v>
      </c>
      <c r="I12" s="26">
        <f t="shared" si="0"/>
        <v>27000000</v>
      </c>
    </row>
    <row r="13" spans="1:9" x14ac:dyDescent="0.25">
      <c r="A13" s="49"/>
      <c r="B13" s="52"/>
      <c r="C13" s="49"/>
      <c r="D13" s="49"/>
      <c r="E13" s="49"/>
      <c r="F13" s="24" t="s">
        <v>15</v>
      </c>
      <c r="G13" s="24">
        <v>24</v>
      </c>
      <c r="H13" s="27">
        <v>455000</v>
      </c>
      <c r="I13" s="27">
        <f t="shared" si="0"/>
        <v>10920000</v>
      </c>
    </row>
    <row r="14" spans="1:9" x14ac:dyDescent="0.25">
      <c r="A14" s="49"/>
      <c r="B14" s="52"/>
      <c r="C14" s="49"/>
      <c r="D14" s="49"/>
      <c r="E14" s="49"/>
      <c r="F14" s="24" t="s">
        <v>10</v>
      </c>
      <c r="G14" s="24">
        <v>24</v>
      </c>
      <c r="H14" s="27">
        <v>465000</v>
      </c>
      <c r="I14" s="27">
        <f t="shared" si="0"/>
        <v>11160000</v>
      </c>
    </row>
    <row r="15" spans="1:9" x14ac:dyDescent="0.25">
      <c r="A15" s="49"/>
      <c r="B15" s="52"/>
      <c r="C15" s="49"/>
      <c r="D15" s="49"/>
      <c r="E15" s="49"/>
      <c r="F15" s="24" t="s">
        <v>11</v>
      </c>
      <c r="G15" s="24">
        <v>24</v>
      </c>
      <c r="H15" s="27">
        <v>475000</v>
      </c>
      <c r="I15" s="27">
        <f t="shared" si="0"/>
        <v>11400000</v>
      </c>
    </row>
    <row r="16" spans="1:9" x14ac:dyDescent="0.25">
      <c r="A16" s="49"/>
      <c r="B16" s="52"/>
      <c r="C16" s="49"/>
      <c r="D16" s="49"/>
      <c r="E16" s="49"/>
      <c r="F16" s="24" t="s">
        <v>23</v>
      </c>
      <c r="G16" s="24">
        <v>24</v>
      </c>
      <c r="H16" s="27">
        <v>255000</v>
      </c>
      <c r="I16" s="27">
        <f t="shared" si="0"/>
        <v>6120000</v>
      </c>
    </row>
    <row r="17" spans="1:9" x14ac:dyDescent="0.25">
      <c r="A17" s="49"/>
      <c r="B17" s="52"/>
      <c r="C17" s="49"/>
      <c r="D17" s="49"/>
      <c r="E17" s="49"/>
      <c r="F17" s="24" t="s">
        <v>9</v>
      </c>
      <c r="G17" s="24">
        <v>48</v>
      </c>
      <c r="H17" s="27">
        <v>485000</v>
      </c>
      <c r="I17" s="27">
        <f t="shared" si="0"/>
        <v>23280000</v>
      </c>
    </row>
    <row r="18" spans="1:9" x14ac:dyDescent="0.25">
      <c r="A18" s="49"/>
      <c r="B18" s="52"/>
      <c r="C18" s="49"/>
      <c r="D18" s="49"/>
      <c r="E18" s="49"/>
      <c r="F18" s="25" t="s">
        <v>14</v>
      </c>
      <c r="G18" s="25">
        <v>96</v>
      </c>
      <c r="H18" s="28">
        <v>550000</v>
      </c>
      <c r="I18" s="28">
        <f t="shared" si="0"/>
        <v>52800000</v>
      </c>
    </row>
    <row r="19" spans="1:9" x14ac:dyDescent="0.25">
      <c r="A19" s="50"/>
      <c r="B19" s="53"/>
      <c r="C19" s="50"/>
      <c r="D19" s="50"/>
      <c r="E19" s="50"/>
      <c r="F19" s="23" t="s">
        <v>13</v>
      </c>
      <c r="G19" s="23">
        <v>60</v>
      </c>
      <c r="H19" s="26">
        <v>455000</v>
      </c>
      <c r="I19" s="26">
        <f t="shared" si="0"/>
        <v>27300000</v>
      </c>
    </row>
    <row r="20" spans="1:9" x14ac:dyDescent="0.25">
      <c r="A20" s="48">
        <v>1235</v>
      </c>
      <c r="B20" s="51">
        <v>44147</v>
      </c>
      <c r="C20" s="48"/>
      <c r="D20" s="48" t="s">
        <v>24</v>
      </c>
      <c r="E20" s="48" t="s">
        <v>25</v>
      </c>
      <c r="F20" s="23" t="s">
        <v>11</v>
      </c>
      <c r="G20" s="23">
        <v>36</v>
      </c>
      <c r="H20" s="26">
        <v>475000</v>
      </c>
      <c r="I20" s="26">
        <f t="shared" si="0"/>
        <v>17100000</v>
      </c>
    </row>
    <row r="21" spans="1:9" x14ac:dyDescent="0.25">
      <c r="A21" s="49"/>
      <c r="B21" s="52"/>
      <c r="C21" s="49"/>
      <c r="D21" s="49"/>
      <c r="E21" s="49"/>
      <c r="F21" s="24" t="s">
        <v>26</v>
      </c>
      <c r="G21" s="24">
        <v>24</v>
      </c>
      <c r="H21" s="27">
        <v>485000</v>
      </c>
      <c r="I21" s="27">
        <f t="shared" si="0"/>
        <v>11640000</v>
      </c>
    </row>
    <row r="22" spans="1:9" x14ac:dyDescent="0.25">
      <c r="A22" s="49"/>
      <c r="B22" s="52"/>
      <c r="C22" s="49"/>
      <c r="D22" s="49"/>
      <c r="E22" s="49"/>
      <c r="F22" s="24" t="s">
        <v>12</v>
      </c>
      <c r="G22" s="24">
        <v>24</v>
      </c>
      <c r="H22" s="27">
        <v>455000</v>
      </c>
      <c r="I22" s="27">
        <f t="shared" si="0"/>
        <v>10920000</v>
      </c>
    </row>
    <row r="23" spans="1:9" x14ac:dyDescent="0.25">
      <c r="A23" s="34" t="s">
        <v>19</v>
      </c>
      <c r="B23" s="35"/>
      <c r="C23" s="35"/>
      <c r="D23" s="35"/>
      <c r="E23" s="36"/>
      <c r="F23" s="15"/>
      <c r="G23" s="15">
        <f>SUM(G7:G22)</f>
        <v>732</v>
      </c>
      <c r="H23" s="15"/>
      <c r="I23" s="16">
        <f>SUM(I7:I22)</f>
        <v>315900000</v>
      </c>
    </row>
    <row r="25" spans="1:9" x14ac:dyDescent="0.25">
      <c r="A25" s="42" t="s">
        <v>28</v>
      </c>
      <c r="B25" s="42"/>
      <c r="C25" s="42"/>
      <c r="D25" s="42"/>
      <c r="E25" s="42"/>
      <c r="F25" s="42"/>
      <c r="G25" s="42"/>
      <c r="H25" s="42"/>
      <c r="I25" s="42"/>
    </row>
    <row r="27" spans="1:9" x14ac:dyDescent="0.25">
      <c r="A27" s="37" t="s">
        <v>16</v>
      </c>
      <c r="B27" s="44" t="s">
        <v>2</v>
      </c>
      <c r="C27" s="37" t="s">
        <v>3</v>
      </c>
      <c r="D27" s="32" t="s">
        <v>21</v>
      </c>
      <c r="E27" s="33"/>
      <c r="F27" s="39" t="s">
        <v>22</v>
      </c>
      <c r="G27" s="40"/>
      <c r="H27" s="41"/>
      <c r="I27" s="20"/>
    </row>
    <row r="28" spans="1:9" ht="51.75" customHeight="1" x14ac:dyDescent="0.25">
      <c r="A28" s="37"/>
      <c r="B28" s="44"/>
      <c r="C28" s="37"/>
      <c r="D28" s="19" t="s">
        <v>20</v>
      </c>
      <c r="E28" s="29" t="s">
        <v>4</v>
      </c>
      <c r="F28" s="29" t="s">
        <v>5</v>
      </c>
      <c r="G28" s="22" t="s">
        <v>6</v>
      </c>
      <c r="H28" s="12" t="s">
        <v>7</v>
      </c>
      <c r="I28" s="12" t="s">
        <v>8</v>
      </c>
    </row>
    <row r="29" spans="1:9" x14ac:dyDescent="0.25">
      <c r="A29" s="48">
        <v>1236</v>
      </c>
      <c r="B29" s="51">
        <v>44152</v>
      </c>
      <c r="C29" s="48"/>
      <c r="D29" s="48" t="s">
        <v>24</v>
      </c>
      <c r="E29" s="48" t="s">
        <v>25</v>
      </c>
      <c r="F29" s="23" t="s">
        <v>11</v>
      </c>
      <c r="G29" s="23">
        <v>36</v>
      </c>
      <c r="H29" s="26">
        <v>475000</v>
      </c>
      <c r="I29" s="26">
        <f t="shared" ref="I29:I31" si="1">G29*H29</f>
        <v>17100000</v>
      </c>
    </row>
    <row r="30" spans="1:9" x14ac:dyDescent="0.25">
      <c r="A30" s="49"/>
      <c r="B30" s="52"/>
      <c r="C30" s="49"/>
      <c r="D30" s="49"/>
      <c r="E30" s="49"/>
      <c r="F30" s="24" t="s">
        <v>9</v>
      </c>
      <c r="G30" s="24">
        <v>24</v>
      </c>
      <c r="H30" s="27">
        <v>485000</v>
      </c>
      <c r="I30" s="27">
        <f t="shared" si="1"/>
        <v>11640000</v>
      </c>
    </row>
    <row r="31" spans="1:9" x14ac:dyDescent="0.25">
      <c r="A31" s="50"/>
      <c r="B31" s="53"/>
      <c r="C31" s="50"/>
      <c r="D31" s="50"/>
      <c r="E31" s="50"/>
      <c r="F31" s="25" t="s">
        <v>14</v>
      </c>
      <c r="G31" s="25">
        <v>20</v>
      </c>
      <c r="H31" s="28">
        <v>455000</v>
      </c>
      <c r="I31" s="28">
        <f t="shared" si="1"/>
        <v>9100000</v>
      </c>
    </row>
    <row r="32" spans="1:9" x14ac:dyDescent="0.25">
      <c r="A32" s="34" t="s">
        <v>19</v>
      </c>
      <c r="B32" s="35"/>
      <c r="C32" s="35"/>
      <c r="D32" s="35"/>
      <c r="E32" s="36"/>
      <c r="F32" s="15"/>
      <c r="G32" s="15">
        <f>SUM(G29:G31)</f>
        <v>80</v>
      </c>
      <c r="H32" s="15"/>
      <c r="I32" s="16">
        <f>SUM(I29:I31)</f>
        <v>37840000</v>
      </c>
    </row>
  </sheetData>
  <mergeCells count="35">
    <mergeCell ref="A32:E32"/>
    <mergeCell ref="A25:I25"/>
    <mergeCell ref="A29:A31"/>
    <mergeCell ref="B29:B31"/>
    <mergeCell ref="C29:C31"/>
    <mergeCell ref="D29:D31"/>
    <mergeCell ref="E29:E31"/>
    <mergeCell ref="A27:A28"/>
    <mergeCell ref="B27:B28"/>
    <mergeCell ref="C27:C28"/>
    <mergeCell ref="D27:E27"/>
    <mergeCell ref="F27:H27"/>
    <mergeCell ref="A20:A22"/>
    <mergeCell ref="B20:B22"/>
    <mergeCell ref="C20:C22"/>
    <mergeCell ref="D20:D22"/>
    <mergeCell ref="E20:E22"/>
    <mergeCell ref="A3:I3"/>
    <mergeCell ref="A4:I4"/>
    <mergeCell ref="A5:A6"/>
    <mergeCell ref="B5:B6"/>
    <mergeCell ref="C5:C6"/>
    <mergeCell ref="A7:A11"/>
    <mergeCell ref="B7:B11"/>
    <mergeCell ref="C7:C11"/>
    <mergeCell ref="D7:D11"/>
    <mergeCell ref="E7:E11"/>
    <mergeCell ref="A12:A19"/>
    <mergeCell ref="A23:E23"/>
    <mergeCell ref="F5:H5"/>
    <mergeCell ref="B12:B19"/>
    <mergeCell ref="C12:C19"/>
    <mergeCell ref="D5:E5"/>
    <mergeCell ref="D12:D19"/>
    <mergeCell ref="E12:E19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6"/>
  <sheetViews>
    <sheetView tabSelected="1" workbookViewId="0">
      <selection activeCell="D14" sqref="D14"/>
    </sheetView>
  </sheetViews>
  <sheetFormatPr defaultRowHeight="15" x14ac:dyDescent="0.25"/>
  <cols>
    <col min="1" max="1" width="38.42578125" style="3" bestFit="1" customWidth="1"/>
    <col min="2" max="2" width="12.5703125" style="55" bestFit="1" customWidth="1"/>
    <col min="3" max="3" width="11" style="3" customWidth="1"/>
    <col min="4" max="4" width="13.28515625" style="3" bestFit="1" customWidth="1"/>
    <col min="5" max="16384" width="9.140625" style="3"/>
  </cols>
  <sheetData>
    <row r="5" spans="1:3" s="3" customFormat="1" ht="18.75" x14ac:dyDescent="0.3">
      <c r="A5" s="54" t="s">
        <v>34</v>
      </c>
      <c r="B5" s="55"/>
    </row>
    <row r="6" spans="1:3" s="3" customFormat="1" x14ac:dyDescent="0.25">
      <c r="A6" s="56" t="s">
        <v>39</v>
      </c>
      <c r="B6" s="57">
        <f>200000000+200000000*38%</f>
        <v>276000000</v>
      </c>
      <c r="C6" s="58" t="s">
        <v>40</v>
      </c>
    </row>
    <row r="7" spans="1:3" s="3" customFormat="1" x14ac:dyDescent="0.25">
      <c r="A7" s="14" t="s">
        <v>29</v>
      </c>
      <c r="B7" s="59">
        <f>'Nhập hàng'!I23</f>
        <v>315900000</v>
      </c>
      <c r="C7" s="58" t="s">
        <v>41</v>
      </c>
    </row>
    <row r="8" spans="1:3" s="3" customFormat="1" x14ac:dyDescent="0.25">
      <c r="A8" s="14" t="s">
        <v>30</v>
      </c>
      <c r="B8" s="59">
        <f>'Nhập hàng'!I32</f>
        <v>37840000</v>
      </c>
      <c r="C8" s="58" t="s">
        <v>42</v>
      </c>
    </row>
    <row r="9" spans="1:3" s="3" customFormat="1" x14ac:dyDescent="0.25">
      <c r="A9" s="56" t="s">
        <v>31</v>
      </c>
      <c r="B9" s="57">
        <f>B7-B8</f>
        <v>278060000</v>
      </c>
      <c r="C9" s="60" t="s">
        <v>44</v>
      </c>
    </row>
    <row r="10" spans="1:3" s="3" customFormat="1" x14ac:dyDescent="0.25">
      <c r="A10" s="14" t="s">
        <v>32</v>
      </c>
      <c r="B10" s="59">
        <f>B9-B6</f>
        <v>2060000</v>
      </c>
      <c r="C10" s="61" t="s">
        <v>45</v>
      </c>
    </row>
    <row r="11" spans="1:3" s="3" customFormat="1" x14ac:dyDescent="0.25">
      <c r="A11" s="14" t="s">
        <v>33</v>
      </c>
      <c r="B11" s="59">
        <f>B10*(1-38%)</f>
        <v>1277200</v>
      </c>
    </row>
    <row r="12" spans="1:3" s="3" customFormat="1" ht="18.75" x14ac:dyDescent="0.3">
      <c r="A12" s="54" t="s">
        <v>18</v>
      </c>
      <c r="B12" s="55"/>
    </row>
    <row r="13" spans="1:3" s="3" customFormat="1" x14ac:dyDescent="0.25">
      <c r="A13" s="3" t="s">
        <v>35</v>
      </c>
      <c r="B13" s="55">
        <v>200000000</v>
      </c>
      <c r="C13" s="58" t="s">
        <v>40</v>
      </c>
    </row>
    <row r="14" spans="1:3" s="3" customFormat="1" x14ac:dyDescent="0.25">
      <c r="A14" s="3" t="s">
        <v>37</v>
      </c>
      <c r="B14" s="55">
        <v>1277200</v>
      </c>
      <c r="C14" s="58" t="s">
        <v>41</v>
      </c>
    </row>
    <row r="15" spans="1:3" s="3" customFormat="1" x14ac:dyDescent="0.25">
      <c r="A15" s="3" t="s">
        <v>36</v>
      </c>
      <c r="B15" s="55">
        <v>20000000</v>
      </c>
      <c r="C15" s="58" t="s">
        <v>42</v>
      </c>
    </row>
    <row r="16" spans="1:3" s="3" customFormat="1" x14ac:dyDescent="0.25">
      <c r="A16" s="3" t="s">
        <v>38</v>
      </c>
      <c r="B16" s="55">
        <f>B13+B14-B15</f>
        <v>181277200</v>
      </c>
      <c r="C16" s="60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hàng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2020-11-17T11:23:26Z</dcterms:modified>
</cp:coreProperties>
</file>