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G9" i="11" l="1"/>
  <c r="G14" i="11"/>
  <c r="G15" i="11" s="1"/>
  <c r="F26" i="11" s="1"/>
  <c r="F24" i="11"/>
  <c r="F34" i="11"/>
  <c r="F35" i="11"/>
  <c r="AI13" i="10" l="1"/>
  <c r="AI14" i="10"/>
  <c r="AI15" i="10"/>
  <c r="AI12" i="10"/>
  <c r="E14" i="5" l="1"/>
  <c r="E11" i="5"/>
  <c r="E12" i="5"/>
  <c r="E10" i="5"/>
  <c r="AI16" i="10" l="1"/>
  <c r="G13" i="5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<sst xmlns="http://schemas.openxmlformats.org/spreadsheetml/2006/main" count="384" uniqueCount="177">
  <si>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</si>
  <si>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</si>
  <si>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</si>
  <si>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</si>
  <si>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</si>
  <si>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</si>
  <si>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</si>
  <si>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</si>
  <si>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</si>
  <si>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</si>
  <si>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</si>
  <si>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</si>
  <si>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</si>
  <si>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</si>
  <si>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</si>
  <si>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</si>
  <si>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</si>
  <si>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</si>
  <si>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</si>
  <si>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</si>
  <si>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</si>
  <si>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</si>
  <si>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</si>
  <si>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</si>
  <si>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</si>
  <si>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</si>
  <si>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</si>
  <si>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</si>
  <si>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</si>
  <si>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</si>
  <si>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</si>
  <si>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</si>
  <si>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</si>
  <si>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</si>
  <si>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</si>
  <si>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</si>
  <si>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</si>
  <si>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</si>
  <si>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</si>
  <si>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</si>
  <si>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</si>
  <si>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</si>
  <si>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</si>
  <si>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</si>
  <si>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</si>
  <si>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</si>
  <si>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</si>
  <si>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</si>
  <si>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</si>
  <si>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</si>
  <si>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</si>
  <si>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</si>
  <si>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</si>
  <si>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</si>
  <si>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</si>
  <si>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</si>
  <si>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</si>
  <si>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</si>
  <si>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</si>
  <si>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</si>
  <si>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</si>
  <si>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</si>
  <si>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</si>
  <si>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</si>
  <si>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</si>
  <si>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</si>
  <si>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</si>
  <si>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</si>
  <si>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</si>
  <si>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</si>
  <si>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</si>
  <si>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</si>
  <si>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</si>
  <si>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</si>
  <si>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</si>
  <si>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</si>
  <si>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</si>
  <si>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</si>
  <si>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</si>
  <si>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</si>
  <si>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</si>
  <si>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</si>
  <si>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</si>
  <si>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</si>
  <si>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</si>
  <si>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</si>
  <si>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</si>
  <si>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</si>
  <si>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</si>
  <si>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</si>
  <si>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</si>
  <si>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</si>
  <si>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</si>
  <si>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</si>
  <si>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</si>
  <si>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</si>
  <si>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</si>
  <si>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</si>
  <si>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</si>
  <si>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</si>
  <si>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</si>
  <si>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</si>
  <si>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</si>
  <si>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</si>
  <si>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</si>
  <si>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</si>
  <si>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</si>
  <si>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</si>
  <si>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</si>
  <si>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</si>
  <si>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</si>
  <si>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</si>
  <si>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</si>
  <si>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</si>
  <si>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</si>
  <si>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</si>
  <si>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</si>
  <si>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</si>
  <si>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</si>
  <si>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</si>
  <si>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</si>
  <si>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</si>
  <si>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</si>
  <si>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</si>
  <si>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</si>
  <si>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</si>
  <si>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</si>
  <si>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</si>
  <si>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</si>
  <si>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</si>
  <si>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</si>
  <si>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</si>
  <si>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</si>
  <si>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</si>
  <si>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</si>
  <si>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</si>
  <si>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</si>
  <si>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</si>
  <si>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</si>
  <si>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</si>
  <si>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</si>
  <si>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</si>
  <si>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</si>
  <si>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</si>
  <si>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</si>
  <si>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</si>
  <si>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</si>
  <si>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</si>
  <si>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</si>
  <si>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</si>
  <si>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</si>
  <si>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</si>
  <si>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</si>
  <si>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</si>
  <si>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</si>
  <si>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</si>
  <si>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</si>
  <si>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</si>
  <si>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</si>
  <si>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</si>
  <si>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</si>
  <si>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</si>
  <si>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</si>
  <si>
    <t>Khác</t>
  </si>
  <si>
    <t>Nộp thuế quý 3</t>
  </si>
  <si>
    <t>Anh TÙng CTV thanh toán tiền hàng</t>
  </si>
  <si>
    <t>Chi Phương YC thanh toán tiền hàng</t>
  </si>
  <si>
    <t>Chị Huệ ĐB thanh toán tiền hàng</t>
  </si>
  <si>
    <t>Chị Hồng thanh toán tiền hàng</t>
  </si>
  <si>
    <t>Đặt cọc khai trương</t>
  </si>
  <si>
    <t>Khai trương</t>
  </si>
  <si>
    <t>MC Qang Vinh</t>
  </si>
  <si>
    <t>Hằng Kế toán ứng lương</t>
  </si>
  <si>
    <t>Sơn kinh doanh ứng lương</t>
  </si>
  <si>
    <t>Chị Linh (A Lâm) thanh toán tiền hàng</t>
  </si>
  <si>
    <t>P</t>
  </si>
  <si>
    <t>Qunhf baby đặt cọc 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</si>
</sst>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0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  <xf numFmtId="166" fontId="24" fillId="0" borderId="11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8" fontId="28" fillId="3" borderId="4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6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/>
    <xf numFmtId="0" fontId="24" fillId="4" borderId="2" xfId="0" applyFont="1" applyFill="1" applyBorder="1" applyAlignment="1">
      <alignment horizontal="left" vertical="center"/>
    </xf>
    <xf numFmtId="167" fontId="24" fillId="4" borderId="2" xfId="1" applyNumberFormat="1" applyFont="1" applyFill="1" applyBorder="1"/>
    <xf numFmtId="167" fontId="24" fillId="4" borderId="2" xfId="1" applyNumberFormat="1" applyFont="1" applyFill="1" applyBorder="1" applyAlignment="1">
      <alignment horizontal="center" vertical="center"/>
    </xf>
    <xf numFmtId="0" fontId="24" fillId="4" borderId="0" xfId="0" applyFont="1" applyFill="1"/>
    <xf numFmtId="166" fontId="24" fillId="4" borderId="3" xfId="0" applyNumberFormat="1" applyFont="1" applyFill="1" applyBorder="1" applyAlignment="1">
      <alignment vertical="center"/>
    </xf>
    <xf numFmtId="0" fontId="24" fillId="4" borderId="3" xfId="0" applyFont="1" applyFill="1" applyBorder="1" applyAlignment="1">
      <alignment vertical="center"/>
    </xf>
    <xf numFmtId="166" fontId="24" fillId="4" borderId="11" xfId="0" applyNumberFormat="1" applyFont="1" applyFill="1" applyBorder="1" applyAlignment="1">
      <alignment vertical="center"/>
    </xf>
    <xf numFmtId="0" fontId="24" fillId="4" borderId="11" xfId="0" applyFont="1" applyFill="1" applyBorder="1" applyAlignment="1">
      <alignment vertical="center"/>
    </xf>
    <xf numFmtId="167" fontId="24" fillId="4" borderId="2" xfId="1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167" fontId="2" fillId="4" borderId="6" xfId="1" applyNumberFormat="1" applyFont="1" applyFill="1" applyBorder="1" applyAlignment="1">
      <alignment horizontal="center" vertical="center"/>
    </xf>
    <xf numFmtId="167" fontId="2" fillId="4" borderId="8" xfId="1" applyNumberFormat="1" applyFont="1" applyFill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19" xfId="1" applyNumberFormat="1" applyFont="1" applyBorder="1" applyAlignment="1">
      <alignment horizontal="center" vertical="center"/>
    </xf>
    <xf numFmtId="167" fontId="2" fillId="0" borderId="20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85" zoomScaleNormal="85" workbookViewId="0">
      <pane ySplit="5" topLeftCell="A6" activePane="bottomLeft" state="frozen"/>
      <selection pane="bottomLeft" activeCell="E8" sqref="E8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81" t="s">
        <v>100</v>
      </c>
      <c r="B3" s="381"/>
      <c r="C3" s="381"/>
      <c r="D3" s="381"/>
      <c r="E3" s="381"/>
      <c r="F3" s="381"/>
      <c r="G3" s="381"/>
      <c r="H3" s="381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82" t="s">
        <v>3</v>
      </c>
      <c r="B4" s="382" t="s">
        <v>86</v>
      </c>
      <c r="C4" s="382" t="s">
        <v>4</v>
      </c>
      <c r="D4" s="383" t="s">
        <v>5</v>
      </c>
      <c r="E4" s="384" t="s">
        <v>6</v>
      </c>
      <c r="F4" s="384"/>
      <c r="G4" s="384" t="s">
        <v>7</v>
      </c>
      <c r="H4" s="384"/>
    </row>
    <row r="5" spans="1:17" s="107" customFormat="1" x14ac:dyDescent="0.25">
      <c r="A5" s="382"/>
      <c r="B5" s="382"/>
      <c r="C5" s="382"/>
      <c r="D5" s="383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205">
        <v>44136</v>
      </c>
      <c r="B7" s="205"/>
      <c r="C7" s="206"/>
      <c r="D7" s="207" t="s">
        <v>176</v>
      </c>
      <c r="E7" s="208">
        <v>20000000</v>
      </c>
      <c r="F7" s="209"/>
      <c r="G7" s="208"/>
      <c r="H7" s="209"/>
    </row>
    <row r="8" spans="1:17" x14ac:dyDescent="0.25">
      <c r="A8" s="92">
        <v>44137</v>
      </c>
      <c r="B8" s="92"/>
      <c r="C8" s="93" t="s">
        <v>163</v>
      </c>
      <c r="D8" s="94" t="s">
        <v>164</v>
      </c>
      <c r="E8" s="95"/>
      <c r="F8" s="109"/>
      <c r="G8" s="95">
        <v>14226820</v>
      </c>
      <c r="H8" s="109"/>
    </row>
    <row r="9" spans="1:17" s="369" customFormat="1" x14ac:dyDescent="0.25">
      <c r="A9" s="364">
        <v>44138</v>
      </c>
      <c r="B9" s="364"/>
      <c r="C9" s="365" t="s">
        <v>160</v>
      </c>
      <c r="D9" s="366" t="s">
        <v>165</v>
      </c>
      <c r="E9" s="367"/>
      <c r="F9" s="368"/>
      <c r="G9" s="367"/>
      <c r="H9" s="368"/>
    </row>
    <row r="10" spans="1:17" s="369" customFormat="1" x14ac:dyDescent="0.25">
      <c r="A10" s="364">
        <v>44139</v>
      </c>
      <c r="B10" s="364"/>
      <c r="C10" s="365"/>
      <c r="D10" s="366" t="s">
        <v>166</v>
      </c>
      <c r="E10" s="367"/>
      <c r="F10" s="368"/>
      <c r="G10" s="367"/>
      <c r="H10" s="368"/>
    </row>
    <row r="11" spans="1:17" s="369" customFormat="1" x14ac:dyDescent="0.25">
      <c r="A11" s="370">
        <v>44139</v>
      </c>
      <c r="B11" s="370"/>
      <c r="C11" s="371"/>
      <c r="D11" s="366" t="s">
        <v>167</v>
      </c>
      <c r="E11" s="367"/>
      <c r="F11" s="368"/>
      <c r="G11" s="367"/>
      <c r="H11" s="368"/>
    </row>
    <row r="12" spans="1:17" x14ac:dyDescent="0.25">
      <c r="A12" s="356">
        <v>44140</v>
      </c>
      <c r="B12" s="356"/>
      <c r="C12" s="358"/>
      <c r="D12" s="94" t="s">
        <v>172</v>
      </c>
      <c r="E12" s="95"/>
      <c r="F12" s="109"/>
      <c r="G12" s="95">
        <v>1000000</v>
      </c>
      <c r="H12" s="109"/>
    </row>
    <row r="13" spans="1:17" s="369" customFormat="1" x14ac:dyDescent="0.25">
      <c r="A13" s="372">
        <v>44140</v>
      </c>
      <c r="B13" s="372"/>
      <c r="C13" s="373"/>
      <c r="D13" s="366" t="s">
        <v>168</v>
      </c>
      <c r="E13" s="367"/>
      <c r="F13" s="368"/>
      <c r="G13" s="367"/>
      <c r="H13" s="368"/>
    </row>
    <row r="14" spans="1:17" x14ac:dyDescent="0.25">
      <c r="A14" s="356">
        <v>44141</v>
      </c>
      <c r="B14" s="356"/>
      <c r="C14" s="358"/>
      <c r="D14" s="94" t="s">
        <v>169</v>
      </c>
      <c r="E14" s="95"/>
      <c r="F14" s="109"/>
      <c r="G14" s="95">
        <v>500000</v>
      </c>
      <c r="H14" s="109"/>
    </row>
    <row r="15" spans="1:17" x14ac:dyDescent="0.25">
      <c r="A15" s="356">
        <v>44142</v>
      </c>
      <c r="B15" s="356"/>
      <c r="C15" s="358"/>
      <c r="D15" s="94" t="s">
        <v>170</v>
      </c>
      <c r="E15" s="95"/>
      <c r="F15" s="109"/>
      <c r="G15" s="95">
        <v>3746000</v>
      </c>
      <c r="H15" s="109"/>
    </row>
    <row r="16" spans="1:17" s="369" customFormat="1" x14ac:dyDescent="0.25">
      <c r="A16" s="372">
        <v>44142</v>
      </c>
      <c r="B16" s="372"/>
      <c r="C16" s="373"/>
      <c r="D16" s="366" t="s">
        <v>174</v>
      </c>
      <c r="E16" s="367"/>
      <c r="F16" s="368"/>
      <c r="G16" s="367"/>
      <c r="H16" s="374"/>
    </row>
    <row r="17" spans="1:14" x14ac:dyDescent="0.25">
      <c r="A17" s="357">
        <v>44142</v>
      </c>
      <c r="B17" s="357"/>
      <c r="C17" s="359"/>
      <c r="D17" s="94" t="s">
        <v>171</v>
      </c>
      <c r="E17" s="95"/>
      <c r="F17" s="109"/>
      <c r="G17" s="95">
        <v>2000000</v>
      </c>
      <c r="H17" s="111"/>
      <c r="K17" s="101"/>
      <c r="L17" s="101"/>
    </row>
    <row r="18" spans="1:14" x14ac:dyDescent="0.25">
      <c r="A18" s="92">
        <v>44150</v>
      </c>
      <c r="B18" s="92"/>
      <c r="C18" s="93"/>
      <c r="D18" s="94" t="s">
        <v>172</v>
      </c>
      <c r="E18" s="95"/>
      <c r="F18" s="109"/>
      <c r="G18" s="95">
        <v>3000000</v>
      </c>
      <c r="H18" s="111"/>
      <c r="K18" s="375"/>
      <c r="L18" s="376"/>
    </row>
    <row r="19" spans="1:14" x14ac:dyDescent="0.25">
      <c r="A19" s="92">
        <v>44150</v>
      </c>
      <c r="B19" s="92"/>
      <c r="C19" s="93"/>
      <c r="D19" s="94" t="s">
        <v>173</v>
      </c>
      <c r="E19" s="95"/>
      <c r="F19" s="109"/>
      <c r="G19" s="95">
        <v>1000000</v>
      </c>
      <c r="H19" s="111"/>
      <c r="N19" s="218"/>
    </row>
    <row r="20" spans="1:14" x14ac:dyDescent="0.25">
      <c r="A20" s="92"/>
      <c r="B20" s="92"/>
      <c r="C20" s="93"/>
      <c r="D20" s="110"/>
      <c r="E20" s="95"/>
      <c r="F20" s="109"/>
      <c r="G20" s="95"/>
      <c r="H20" s="111"/>
      <c r="K20" s="218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J22" s="218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  <c r="K23" s="218"/>
    </row>
    <row r="24" spans="1:14" x14ac:dyDescent="0.25">
      <c r="A24" s="92"/>
      <c r="B24" s="92"/>
      <c r="C24" s="93"/>
      <c r="D24" s="94"/>
      <c r="E24" s="95"/>
      <c r="F24" s="109"/>
      <c r="G24" s="95"/>
      <c r="H24" s="111"/>
    </row>
    <row r="25" spans="1:14" x14ac:dyDescent="0.25">
      <c r="A25" s="92"/>
      <c r="B25" s="92"/>
      <c r="C25" s="93"/>
      <c r="D25" s="94"/>
      <c r="F25" s="95"/>
      <c r="G25" s="95"/>
      <c r="H25" s="11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  <c r="K26" s="101"/>
    </row>
    <row r="27" spans="1:14" x14ac:dyDescent="0.25">
      <c r="A27" s="92"/>
      <c r="B27" s="92"/>
      <c r="C27" s="93"/>
      <c r="D27" s="94"/>
      <c r="E27" s="95"/>
      <c r="F27" s="109"/>
      <c r="G27" s="95"/>
      <c r="H27" s="111"/>
    </row>
    <row r="28" spans="1:14" x14ac:dyDescent="0.25">
      <c r="A28" s="92"/>
      <c r="B28" s="92"/>
      <c r="C28" s="93"/>
      <c r="D28" s="94"/>
      <c r="E28" s="95"/>
      <c r="F28" s="95"/>
      <c r="G28" s="95"/>
      <c r="H28" s="111"/>
    </row>
    <row r="29" spans="1:14" ht="17.25" customHeight="1" x14ac:dyDescent="0.25">
      <c r="A29" s="92"/>
      <c r="B29" s="92"/>
      <c r="C29" s="93"/>
      <c r="D29" s="94"/>
      <c r="E29" s="95"/>
      <c r="F29" s="95"/>
      <c r="G29" s="95"/>
      <c r="H29" s="111"/>
      <c r="K29" s="218"/>
    </row>
    <row r="30" spans="1:14" ht="17.25" customHeight="1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E31" s="95"/>
      <c r="F31" s="109"/>
      <c r="G31" s="95"/>
      <c r="H31" s="111"/>
    </row>
    <row r="32" spans="1:14" x14ac:dyDescent="0.25">
      <c r="A32" s="92"/>
      <c r="B32" s="92"/>
      <c r="C32" s="93"/>
      <c r="D32" s="94"/>
      <c r="F32" s="95"/>
      <c r="G32" s="95"/>
      <c r="H32" s="111"/>
    </row>
    <row r="33" spans="1:8" x14ac:dyDescent="0.25">
      <c r="A33" s="92"/>
      <c r="B33" s="92"/>
      <c r="C33" s="93"/>
      <c r="D33" s="94"/>
      <c r="E33" s="95"/>
      <c r="F33" s="109"/>
      <c r="G33" s="95"/>
      <c r="H33" s="111"/>
    </row>
    <row r="34" spans="1:8" x14ac:dyDescent="0.25">
      <c r="A34" s="92"/>
      <c r="B34" s="92"/>
      <c r="C34" s="93"/>
      <c r="D34" s="94"/>
      <c r="E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E36" s="95"/>
      <c r="F36" s="109"/>
      <c r="G36" s="95"/>
      <c r="H36" s="111"/>
    </row>
    <row r="37" spans="1:8" x14ac:dyDescent="0.25">
      <c r="A37" s="92"/>
      <c r="B37" s="92"/>
      <c r="C37" s="93"/>
      <c r="D37" s="94"/>
      <c r="F37" s="95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109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95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109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95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95"/>
      <c r="F57" s="109"/>
      <c r="G57" s="95"/>
      <c r="H57" s="111"/>
    </row>
    <row r="58" spans="1:8" x14ac:dyDescent="0.25">
      <c r="A58" s="92"/>
      <c r="B58" s="92"/>
      <c r="C58" s="93"/>
      <c r="D58" s="94"/>
      <c r="E58" s="109"/>
      <c r="G58" s="95"/>
      <c r="H58" s="111"/>
    </row>
    <row r="59" spans="1:8" x14ac:dyDescent="0.25">
      <c r="A59" s="92"/>
      <c r="B59" s="92"/>
      <c r="C59" s="93"/>
      <c r="D59" s="94"/>
      <c r="E59" s="95"/>
      <c r="F59" s="109"/>
      <c r="G59" s="95"/>
      <c r="H59" s="111"/>
    </row>
    <row r="60" spans="1:8" ht="18.75" customHeight="1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95"/>
      <c r="F61" s="109"/>
      <c r="G61" s="95"/>
      <c r="H61" s="111"/>
    </row>
    <row r="62" spans="1:8" x14ac:dyDescent="0.25">
      <c r="A62" s="92"/>
      <c r="B62" s="92"/>
      <c r="C62" s="93"/>
      <c r="D62" s="112"/>
      <c r="E62" s="109"/>
      <c r="G62" s="95"/>
      <c r="H62" s="111"/>
    </row>
    <row r="63" spans="1:8" ht="18" customHeight="1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112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x14ac:dyDescent="0.25">
      <c r="A74" s="92"/>
      <c r="B74" s="92"/>
      <c r="C74" s="93"/>
      <c r="D74" s="94"/>
      <c r="E74" s="95"/>
      <c r="F74" s="109"/>
      <c r="G74" s="95"/>
      <c r="H74" s="111"/>
    </row>
    <row r="75" spans="1:10" s="114" customFormat="1" ht="14.25" x14ac:dyDescent="0.2">
      <c r="A75" s="378" t="s">
        <v>9</v>
      </c>
      <c r="B75" s="379"/>
      <c r="C75" s="379"/>
      <c r="D75" s="380"/>
      <c r="E75" s="113">
        <f>SUM(E8:E74)</f>
        <v>0</v>
      </c>
      <c r="F75" s="113">
        <f>SUM(F8:F74)</f>
        <v>0</v>
      </c>
      <c r="G75" s="113">
        <f>SUM(G8:G74)</f>
        <v>25472820</v>
      </c>
      <c r="H75" s="113">
        <f>SUM(H8:H74)</f>
        <v>0</v>
      </c>
      <c r="J75" s="115"/>
    </row>
    <row r="76" spans="1:10" s="114" customFormat="1" ht="14.25" x14ac:dyDescent="0.2">
      <c r="A76" s="116"/>
      <c r="B76" s="116"/>
      <c r="C76" s="116"/>
      <c r="D76" s="116"/>
      <c r="E76" s="117"/>
      <c r="F76" s="117"/>
      <c r="G76" s="117"/>
      <c r="H76" s="117"/>
      <c r="J76" s="115"/>
    </row>
    <row r="77" spans="1:10" s="114" customFormat="1" ht="18.75" x14ac:dyDescent="0.3">
      <c r="A77" s="377" t="s">
        <v>82</v>
      </c>
      <c r="B77" s="377"/>
      <c r="C77" s="377"/>
      <c r="D77" s="116"/>
      <c r="E77" s="117"/>
      <c r="F77" s="117"/>
      <c r="G77" s="117"/>
      <c r="H77" s="117"/>
      <c r="J77" s="115"/>
    </row>
    <row r="78" spans="1:10" s="62" customFormat="1" x14ac:dyDescent="0.25">
      <c r="C78" s="186" t="s">
        <v>85</v>
      </c>
      <c r="D78" s="64"/>
      <c r="F78" s="186" t="s">
        <v>13</v>
      </c>
      <c r="G78" s="64"/>
      <c r="H78" s="64"/>
    </row>
    <row r="79" spans="1:10" s="62" customFormat="1" x14ac:dyDescent="0.25">
      <c r="C79" s="4" t="s">
        <v>92</v>
      </c>
      <c r="D79" s="5"/>
      <c r="F79" s="4" t="s">
        <v>15</v>
      </c>
      <c r="G79" s="5"/>
      <c r="H79" s="5"/>
    </row>
    <row r="82" spans="3:5" x14ac:dyDescent="0.25">
      <c r="C82" s="91"/>
      <c r="D82" s="91"/>
      <c r="E82" s="123"/>
    </row>
  </sheetData>
  <autoFilter ref="A4:H75">
    <filterColumn colId="4" hiddenButton="1" showButton="0"/>
    <filterColumn colId="6" hiddenButton="1" showButton="0"/>
  </autoFilter>
  <mergeCells count="10">
    <mergeCell ref="K18:L18"/>
    <mergeCell ref="A77:C77"/>
    <mergeCell ref="A75:D75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I15" sqref="I15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97" t="s">
        <v>0</v>
      </c>
      <c r="B1" s="397"/>
      <c r="C1" s="397"/>
      <c r="D1" s="397"/>
      <c r="E1" s="397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98" t="s">
        <v>38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s="124" customFormat="1" x14ac:dyDescent="0.25">
      <c r="A4" s="398" t="s">
        <v>162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</row>
    <row r="5" spans="1:16" s="124" customFormat="1" ht="25.5" customHeight="1" x14ac:dyDescent="0.25">
      <c r="A5" s="391" t="s">
        <v>76</v>
      </c>
      <c r="B5" s="392" t="s">
        <v>26</v>
      </c>
      <c r="C5" s="391" t="s">
        <v>27</v>
      </c>
      <c r="D5" s="391" t="s">
        <v>39</v>
      </c>
      <c r="E5" s="391"/>
      <c r="F5" s="393" t="s">
        <v>28</v>
      </c>
      <c r="G5" s="393"/>
      <c r="H5" s="393"/>
      <c r="I5" s="393"/>
      <c r="J5" s="393"/>
      <c r="K5" s="393"/>
      <c r="L5" s="393"/>
      <c r="M5" s="399"/>
      <c r="N5" s="399"/>
      <c r="O5" s="399"/>
      <c r="P5" s="393" t="s">
        <v>19</v>
      </c>
    </row>
    <row r="6" spans="1:16" s="124" customFormat="1" ht="22.5" customHeight="1" x14ac:dyDescent="0.25">
      <c r="A6" s="391"/>
      <c r="B6" s="392"/>
      <c r="C6" s="391"/>
      <c r="D6" s="391" t="s">
        <v>40</v>
      </c>
      <c r="E6" s="391" t="s">
        <v>41</v>
      </c>
      <c r="F6" s="391" t="s">
        <v>30</v>
      </c>
      <c r="G6" s="391" t="s">
        <v>31</v>
      </c>
      <c r="H6" s="394" t="s">
        <v>32</v>
      </c>
      <c r="I6" s="394" t="s">
        <v>42</v>
      </c>
      <c r="J6" s="395" t="s">
        <v>34</v>
      </c>
      <c r="K6" s="395"/>
      <c r="L6" s="394" t="s">
        <v>43</v>
      </c>
      <c r="M6" s="394" t="s">
        <v>52</v>
      </c>
      <c r="N6" s="394" t="s">
        <v>81</v>
      </c>
      <c r="O6" s="394" t="s">
        <v>83</v>
      </c>
      <c r="P6" s="393"/>
    </row>
    <row r="7" spans="1:16" s="124" customFormat="1" x14ac:dyDescent="0.25">
      <c r="A7" s="391"/>
      <c r="B7" s="392"/>
      <c r="C7" s="391"/>
      <c r="D7" s="391"/>
      <c r="E7" s="391"/>
      <c r="F7" s="391"/>
      <c r="G7" s="391"/>
      <c r="H7" s="394"/>
      <c r="I7" s="394"/>
      <c r="J7" s="211" t="s">
        <v>84</v>
      </c>
      <c r="K7" s="199" t="s">
        <v>44</v>
      </c>
      <c r="L7" s="394"/>
      <c r="M7" s="394"/>
      <c r="N7" s="394"/>
      <c r="O7" s="394"/>
      <c r="P7" s="393"/>
    </row>
    <row r="8" spans="1:16" x14ac:dyDescent="0.2">
      <c r="A8" s="360"/>
      <c r="B8" s="361"/>
      <c r="C8" s="360"/>
      <c r="D8" s="360"/>
      <c r="E8" s="360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172"/>
      <c r="B9" s="200"/>
      <c r="C9" s="172"/>
      <c r="D9" s="172"/>
      <c r="E9" s="172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175"/>
      <c r="B10" s="201"/>
      <c r="C10" s="175"/>
      <c r="D10" s="175"/>
      <c r="E10" s="175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85"/>
      <c r="B13" s="387"/>
      <c r="C13" s="385"/>
      <c r="D13" s="385"/>
      <c r="E13" s="385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86"/>
      <c r="B14" s="388"/>
      <c r="C14" s="386"/>
      <c r="D14" s="386"/>
      <c r="E14" s="386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85"/>
      <c r="B17" s="387"/>
      <c r="C17" s="385"/>
      <c r="D17" s="385"/>
      <c r="E17" s="385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86"/>
      <c r="B18" s="388"/>
      <c r="C18" s="386"/>
      <c r="D18" s="386"/>
      <c r="E18" s="386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400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400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400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400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400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400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400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400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400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90" t="s">
        <v>77</v>
      </c>
      <c r="B78" s="390"/>
      <c r="C78" s="390"/>
      <c r="D78" s="390"/>
      <c r="E78" s="390"/>
      <c r="F78" s="390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96"/>
    </row>
    <row r="79" spans="1:17" s="136" customFormat="1" x14ac:dyDescent="0.2">
      <c r="A79" s="389" t="s">
        <v>101</v>
      </c>
      <c r="B79" s="389"/>
      <c r="C79" s="389"/>
      <c r="D79" s="389"/>
      <c r="E79" s="389"/>
      <c r="F79" s="389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96"/>
    </row>
    <row r="80" spans="1:17" s="136" customFormat="1" x14ac:dyDescent="0.2">
      <c r="A80" s="389" t="s">
        <v>78</v>
      </c>
      <c r="B80" s="389"/>
      <c r="C80" s="389"/>
      <c r="D80" s="389"/>
      <c r="E80" s="389"/>
      <c r="F80" s="389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89" t="s">
        <v>79</v>
      </c>
      <c r="B81" s="389"/>
      <c r="C81" s="389"/>
      <c r="D81" s="389"/>
      <c r="E81" s="389"/>
      <c r="F81" s="389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89" t="s">
        <v>80</v>
      </c>
      <c r="B82" s="389"/>
      <c r="C82" s="389"/>
      <c r="D82" s="389"/>
      <c r="E82" s="389"/>
      <c r="F82" s="389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0"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C13:C14"/>
    <mergeCell ref="B13:B14"/>
    <mergeCell ref="A13:A14"/>
    <mergeCell ref="D17:D18"/>
    <mergeCell ref="E17:E18"/>
    <mergeCell ref="C17:C18"/>
    <mergeCell ref="B17:B18"/>
    <mergeCell ref="A17:A18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K35" sqref="K35"/>
    </sheetView>
  </sheetViews>
  <sheetFormatPr defaultRowHeight="15" x14ac:dyDescent="0.25"/>
  <cols>
    <col min="1" max="1" width="9.140625" style="289"/>
    <col min="2" max="2" width="12" style="289" bestFit="1" customWidth="1"/>
    <col min="3" max="3" width="6.42578125" style="289" customWidth="1"/>
    <col min="4" max="4" width="12.140625" style="289" customWidth="1"/>
    <col min="5" max="5" width="6.7109375" style="289" customWidth="1"/>
    <col min="6" max="6" width="9.140625" style="289"/>
    <col min="7" max="7" width="6.28515625" style="289" customWidth="1"/>
    <col min="8" max="8" width="13.140625" style="289" customWidth="1"/>
    <col min="9" max="9" width="14" style="289" bestFit="1" customWidth="1"/>
    <col min="10" max="10" width="6.42578125" style="290" customWidth="1"/>
    <col min="11" max="11" width="15.7109375" style="291" customWidth="1"/>
    <col min="12" max="12" width="4.42578125" style="292" customWidth="1"/>
    <col min="13" max="13" width="4" style="292" customWidth="1"/>
    <col min="14" max="14" width="12.7109375" style="292" bestFit="1" customWidth="1"/>
    <col min="15" max="16384" width="9.140625" style="289"/>
  </cols>
  <sheetData>
    <row r="1" spans="1:14" x14ac:dyDescent="0.25">
      <c r="A1" s="288" t="s">
        <v>0</v>
      </c>
    </row>
    <row r="2" spans="1:14" x14ac:dyDescent="0.25">
      <c r="A2" s="293" t="s">
        <v>103</v>
      </c>
    </row>
    <row r="3" spans="1:14" x14ac:dyDescent="0.25">
      <c r="A3" s="403" t="s">
        <v>53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294"/>
      <c r="M3" s="294"/>
      <c r="N3" s="294"/>
    </row>
    <row r="4" spans="1:14" x14ac:dyDescent="0.25">
      <c r="A4" s="404" t="s">
        <v>97</v>
      </c>
      <c r="B4" s="404"/>
      <c r="C4" s="404"/>
      <c r="D4" s="404"/>
      <c r="E4" s="404"/>
      <c r="F4" s="404"/>
      <c r="G4" s="404"/>
      <c r="H4" s="404"/>
      <c r="I4" s="404"/>
      <c r="J4" s="405"/>
      <c r="K4" s="404"/>
      <c r="L4" s="295"/>
      <c r="M4" s="295"/>
      <c r="N4" s="295"/>
    </row>
    <row r="5" spans="1:14" x14ac:dyDescent="0.25">
      <c r="A5" s="406" t="s">
        <v>17</v>
      </c>
      <c r="B5" s="407" t="s">
        <v>26</v>
      </c>
      <c r="C5" s="406" t="s">
        <v>27</v>
      </c>
      <c r="D5" s="406" t="s">
        <v>39</v>
      </c>
      <c r="E5" s="406"/>
      <c r="F5" s="408" t="s">
        <v>28</v>
      </c>
      <c r="G5" s="408"/>
      <c r="H5" s="408"/>
      <c r="I5" s="408"/>
      <c r="J5" s="409"/>
      <c r="K5" s="410" t="s">
        <v>29</v>
      </c>
      <c r="L5" s="402" t="s">
        <v>93</v>
      </c>
      <c r="M5" s="402"/>
      <c r="N5" s="402"/>
    </row>
    <row r="6" spans="1:14" ht="42.75" x14ac:dyDescent="0.25">
      <c r="A6" s="406"/>
      <c r="B6" s="407"/>
      <c r="C6" s="406"/>
      <c r="D6" s="296" t="s">
        <v>40</v>
      </c>
      <c r="E6" s="297" t="s">
        <v>41</v>
      </c>
      <c r="F6" s="297" t="s">
        <v>30</v>
      </c>
      <c r="G6" s="297" t="s">
        <v>31</v>
      </c>
      <c r="H6" s="298" t="s">
        <v>32</v>
      </c>
      <c r="I6" s="299" t="s">
        <v>33</v>
      </c>
      <c r="J6" s="300" t="s">
        <v>34</v>
      </c>
      <c r="K6" s="410"/>
      <c r="L6" s="301" t="s">
        <v>52</v>
      </c>
      <c r="M6" s="301" t="s">
        <v>81</v>
      </c>
      <c r="N6" s="301" t="s">
        <v>83</v>
      </c>
    </row>
    <row r="7" spans="1:14" ht="15" customHeight="1" x14ac:dyDescent="0.25">
      <c r="A7" s="341"/>
      <c r="B7" s="342"/>
      <c r="C7" s="341"/>
      <c r="D7" s="341"/>
      <c r="E7" s="341"/>
      <c r="F7" s="343"/>
      <c r="G7" s="343"/>
      <c r="H7" s="344"/>
      <c r="I7" s="344"/>
      <c r="J7" s="345"/>
      <c r="K7" s="344"/>
      <c r="L7" s="346"/>
      <c r="M7" s="346"/>
      <c r="N7" s="347"/>
    </row>
    <row r="8" spans="1:14" ht="15" customHeight="1" x14ac:dyDescent="0.25">
      <c r="A8" s="411"/>
      <c r="B8" s="413"/>
      <c r="C8" s="411"/>
      <c r="D8" s="411"/>
      <c r="E8" s="411"/>
      <c r="F8" s="302"/>
      <c r="G8" s="302"/>
      <c r="H8" s="303"/>
      <c r="I8" s="303"/>
      <c r="J8" s="304"/>
      <c r="K8" s="303"/>
      <c r="L8" s="305"/>
      <c r="M8" s="305"/>
      <c r="N8" s="306"/>
    </row>
    <row r="9" spans="1:14" ht="15" customHeight="1" x14ac:dyDescent="0.25">
      <c r="A9" s="412"/>
      <c r="B9" s="414"/>
      <c r="C9" s="412"/>
      <c r="D9" s="412"/>
      <c r="E9" s="412"/>
      <c r="F9" s="319"/>
      <c r="G9" s="319"/>
      <c r="H9" s="320"/>
      <c r="I9" s="320"/>
      <c r="J9" s="321"/>
      <c r="K9" s="320"/>
      <c r="L9" s="323"/>
      <c r="M9" s="323"/>
      <c r="N9" s="324"/>
    </row>
    <row r="10" spans="1:14" ht="15" customHeight="1" x14ac:dyDescent="0.25">
      <c r="A10" s="411"/>
      <c r="B10" s="413"/>
      <c r="C10" s="411"/>
      <c r="D10" s="411"/>
      <c r="E10" s="411"/>
      <c r="F10" s="302"/>
      <c r="G10" s="302"/>
      <c r="H10" s="303"/>
      <c r="I10" s="303"/>
      <c r="J10" s="304"/>
      <c r="K10" s="303"/>
      <c r="L10" s="305"/>
      <c r="M10" s="305"/>
      <c r="N10" s="306"/>
    </row>
    <row r="11" spans="1:14" ht="15" customHeight="1" x14ac:dyDescent="0.25">
      <c r="A11" s="415"/>
      <c r="B11" s="416"/>
      <c r="C11" s="415"/>
      <c r="D11" s="415"/>
      <c r="E11" s="415"/>
      <c r="F11" s="307"/>
      <c r="G11" s="307"/>
      <c r="H11" s="308"/>
      <c r="I11" s="308"/>
      <c r="J11" s="309"/>
      <c r="K11" s="308"/>
      <c r="L11" s="310"/>
      <c r="M11" s="310"/>
      <c r="N11" s="311"/>
    </row>
    <row r="12" spans="1:14" ht="15" customHeight="1" x14ac:dyDescent="0.25">
      <c r="A12" s="412"/>
      <c r="B12" s="414"/>
      <c r="C12" s="412"/>
      <c r="D12" s="412"/>
      <c r="E12" s="412"/>
      <c r="F12" s="319"/>
      <c r="G12" s="319"/>
      <c r="H12" s="320"/>
      <c r="I12" s="320"/>
      <c r="J12" s="321"/>
      <c r="K12" s="320"/>
      <c r="L12" s="323"/>
      <c r="M12" s="323"/>
      <c r="N12" s="324"/>
    </row>
    <row r="13" spans="1:14" ht="15" customHeight="1" x14ac:dyDescent="0.25">
      <c r="A13" s="341"/>
      <c r="B13" s="342"/>
      <c r="C13" s="341"/>
      <c r="D13" s="341"/>
      <c r="E13" s="341"/>
      <c r="F13" s="343"/>
      <c r="G13" s="343"/>
      <c r="H13" s="344"/>
      <c r="I13" s="344"/>
      <c r="J13" s="345"/>
      <c r="K13" s="344"/>
      <c r="L13" s="346"/>
      <c r="M13" s="346"/>
      <c r="N13" s="347"/>
    </row>
    <row r="14" spans="1:14" ht="15" customHeight="1" x14ac:dyDescent="0.25">
      <c r="A14" s="341"/>
      <c r="B14" s="342"/>
      <c r="C14" s="341"/>
      <c r="D14" s="341"/>
      <c r="E14" s="341"/>
      <c r="F14" s="343"/>
      <c r="G14" s="343"/>
      <c r="H14" s="344"/>
      <c r="I14" s="344"/>
      <c r="J14" s="345"/>
      <c r="K14" s="344"/>
      <c r="L14" s="346"/>
      <c r="M14" s="346"/>
      <c r="N14" s="347"/>
    </row>
    <row r="15" spans="1:14" x14ac:dyDescent="0.25">
      <c r="A15" s="341"/>
      <c r="B15" s="342"/>
      <c r="C15" s="341"/>
      <c r="D15" s="341"/>
      <c r="E15" s="341"/>
      <c r="F15" s="343"/>
      <c r="G15" s="343"/>
      <c r="H15" s="344"/>
      <c r="I15" s="344"/>
      <c r="J15" s="345"/>
      <c r="K15" s="344"/>
      <c r="L15" s="346"/>
      <c r="M15" s="346"/>
      <c r="N15" s="347"/>
    </row>
    <row r="16" spans="1:14" x14ac:dyDescent="0.25">
      <c r="A16" s="411"/>
      <c r="B16" s="413"/>
      <c r="C16" s="411"/>
      <c r="D16" s="411"/>
      <c r="E16" s="411"/>
      <c r="F16" s="302"/>
      <c r="G16" s="302"/>
      <c r="H16" s="303"/>
      <c r="I16" s="303"/>
      <c r="J16" s="304"/>
      <c r="K16" s="303"/>
      <c r="L16" s="305"/>
      <c r="M16" s="305"/>
      <c r="N16" s="306"/>
    </row>
    <row r="17" spans="1:14" x14ac:dyDescent="0.25">
      <c r="A17" s="412"/>
      <c r="B17" s="414"/>
      <c r="C17" s="412"/>
      <c r="D17" s="412"/>
      <c r="E17" s="412"/>
      <c r="F17" s="319"/>
      <c r="G17" s="319"/>
      <c r="H17" s="320"/>
      <c r="I17" s="320"/>
      <c r="J17" s="321"/>
      <c r="K17" s="320"/>
      <c r="L17" s="323"/>
      <c r="M17" s="323"/>
      <c r="N17" s="324"/>
    </row>
    <row r="18" spans="1:14" x14ac:dyDescent="0.25">
      <c r="A18" s="411"/>
      <c r="B18" s="413"/>
      <c r="C18" s="411"/>
      <c r="D18" s="411"/>
      <c r="E18" s="411"/>
      <c r="F18" s="302"/>
      <c r="G18" s="302"/>
      <c r="H18" s="303"/>
      <c r="I18" s="303"/>
      <c r="J18" s="304"/>
      <c r="K18" s="303"/>
      <c r="L18" s="305"/>
      <c r="M18" s="305"/>
      <c r="N18" s="306"/>
    </row>
    <row r="19" spans="1:14" x14ac:dyDescent="0.25">
      <c r="A19" s="412"/>
      <c r="B19" s="414"/>
      <c r="C19" s="412"/>
      <c r="D19" s="412"/>
      <c r="E19" s="412"/>
      <c r="F19" s="319"/>
      <c r="G19" s="319"/>
      <c r="H19" s="320"/>
      <c r="I19" s="320"/>
      <c r="J19" s="321"/>
      <c r="K19" s="320"/>
      <c r="L19" s="323"/>
      <c r="M19" s="323"/>
      <c r="N19" s="324"/>
    </row>
    <row r="20" spans="1:14" x14ac:dyDescent="0.25">
      <c r="A20" s="341"/>
      <c r="B20" s="342"/>
      <c r="C20" s="341"/>
      <c r="D20" s="341"/>
      <c r="E20" s="341"/>
      <c r="F20" s="343"/>
      <c r="G20" s="343"/>
      <c r="H20" s="344"/>
      <c r="I20" s="344"/>
      <c r="J20" s="345"/>
      <c r="K20" s="344"/>
      <c r="L20" s="346"/>
      <c r="M20" s="346"/>
      <c r="N20" s="347"/>
    </row>
    <row r="21" spans="1:14" x14ac:dyDescent="0.25">
      <c r="A21" s="341"/>
      <c r="B21" s="342"/>
      <c r="C21" s="341"/>
      <c r="D21" s="341"/>
      <c r="E21" s="341"/>
      <c r="F21" s="343"/>
      <c r="G21" s="343"/>
      <c r="H21" s="344"/>
      <c r="I21" s="344"/>
      <c r="J21" s="345"/>
      <c r="K21" s="344"/>
      <c r="L21" s="346"/>
      <c r="M21" s="346"/>
      <c r="N21" s="347"/>
    </row>
    <row r="22" spans="1:14" x14ac:dyDescent="0.25">
      <c r="A22" s="341"/>
      <c r="B22" s="342"/>
      <c r="C22" s="341"/>
      <c r="D22" s="341"/>
      <c r="E22" s="341"/>
      <c r="F22" s="343"/>
      <c r="G22" s="343"/>
      <c r="H22" s="344"/>
      <c r="I22" s="344"/>
      <c r="J22" s="345"/>
      <c r="K22" s="348"/>
      <c r="L22" s="346"/>
      <c r="M22" s="346"/>
      <c r="N22" s="347"/>
    </row>
    <row r="23" spans="1:14" ht="15" customHeight="1" x14ac:dyDescent="0.25">
      <c r="A23" s="341"/>
      <c r="B23" s="342"/>
      <c r="C23" s="341"/>
      <c r="D23" s="341"/>
      <c r="E23" s="341"/>
      <c r="F23" s="343"/>
      <c r="G23" s="343"/>
      <c r="H23" s="344"/>
      <c r="I23" s="344"/>
      <c r="J23" s="345"/>
      <c r="K23" s="348"/>
      <c r="L23" s="346"/>
      <c r="M23" s="346"/>
      <c r="N23" s="347"/>
    </row>
    <row r="24" spans="1:14" x14ac:dyDescent="0.25">
      <c r="A24" s="411"/>
      <c r="B24" s="413"/>
      <c r="C24" s="411"/>
      <c r="D24" s="411"/>
      <c r="E24" s="411"/>
      <c r="F24" s="302"/>
      <c r="G24" s="302"/>
      <c r="H24" s="303"/>
      <c r="I24" s="303"/>
      <c r="J24" s="304"/>
      <c r="K24" s="355"/>
      <c r="L24" s="305"/>
      <c r="M24" s="305"/>
      <c r="N24" s="306"/>
    </row>
    <row r="25" spans="1:14" x14ac:dyDescent="0.25">
      <c r="A25" s="415"/>
      <c r="B25" s="416"/>
      <c r="C25" s="415"/>
      <c r="D25" s="415"/>
      <c r="E25" s="415"/>
      <c r="F25" s="307"/>
      <c r="G25" s="307"/>
      <c r="H25" s="308"/>
      <c r="I25" s="308"/>
      <c r="J25" s="309"/>
      <c r="K25" s="312"/>
      <c r="L25" s="310"/>
      <c r="M25" s="310"/>
      <c r="N25" s="311"/>
    </row>
    <row r="26" spans="1:14" x14ac:dyDescent="0.25">
      <c r="A26" s="415"/>
      <c r="B26" s="416"/>
      <c r="C26" s="415"/>
      <c r="D26" s="415"/>
      <c r="E26" s="415"/>
      <c r="F26" s="307"/>
      <c r="G26" s="307"/>
      <c r="H26" s="308"/>
      <c r="I26" s="308"/>
      <c r="J26" s="309"/>
      <c r="K26" s="312"/>
      <c r="L26" s="310"/>
      <c r="M26" s="310"/>
      <c r="N26" s="311"/>
    </row>
    <row r="27" spans="1:14" x14ac:dyDescent="0.25">
      <c r="A27" s="415"/>
      <c r="B27" s="416"/>
      <c r="C27" s="415"/>
      <c r="D27" s="415"/>
      <c r="E27" s="415"/>
      <c r="F27" s="307"/>
      <c r="G27" s="307"/>
      <c r="H27" s="308"/>
      <c r="I27" s="308"/>
      <c r="J27" s="309"/>
      <c r="K27" s="312"/>
      <c r="L27" s="310"/>
      <c r="M27" s="310"/>
      <c r="N27" s="311"/>
    </row>
    <row r="28" spans="1:14" x14ac:dyDescent="0.25">
      <c r="A28" s="415"/>
      <c r="B28" s="416"/>
      <c r="C28" s="415"/>
      <c r="D28" s="415"/>
      <c r="E28" s="415"/>
      <c r="F28" s="307"/>
      <c r="G28" s="307"/>
      <c r="H28" s="308"/>
      <c r="I28" s="308"/>
      <c r="J28" s="309"/>
      <c r="K28" s="312"/>
      <c r="L28" s="310"/>
      <c r="M28" s="310"/>
      <c r="N28" s="311"/>
    </row>
    <row r="29" spans="1:14" x14ac:dyDescent="0.25">
      <c r="A29" s="415"/>
      <c r="B29" s="416"/>
      <c r="C29" s="415"/>
      <c r="D29" s="415"/>
      <c r="E29" s="415"/>
      <c r="F29" s="307"/>
      <c r="G29" s="307"/>
      <c r="H29" s="308"/>
      <c r="I29" s="308"/>
      <c r="J29" s="309"/>
      <c r="K29" s="312"/>
      <c r="L29" s="310"/>
      <c r="M29" s="310"/>
      <c r="N29" s="311"/>
    </row>
    <row r="30" spans="1:14" x14ac:dyDescent="0.25">
      <c r="A30" s="412"/>
      <c r="B30" s="414"/>
      <c r="C30" s="412"/>
      <c r="D30" s="412"/>
      <c r="E30" s="412"/>
      <c r="F30" s="319"/>
      <c r="G30" s="319"/>
      <c r="H30" s="320"/>
      <c r="I30" s="320"/>
      <c r="J30" s="321"/>
      <c r="K30" s="322"/>
      <c r="L30" s="323"/>
      <c r="M30" s="323"/>
      <c r="N30" s="324"/>
    </row>
    <row r="31" spans="1:14" x14ac:dyDescent="0.25">
      <c r="A31" s="417"/>
      <c r="B31" s="419"/>
      <c r="C31" s="417"/>
      <c r="D31" s="417"/>
      <c r="E31" s="417"/>
      <c r="F31" s="349"/>
      <c r="G31" s="349"/>
      <c r="H31" s="350"/>
      <c r="I31" s="350"/>
      <c r="J31" s="351"/>
      <c r="K31" s="354"/>
      <c r="L31" s="352"/>
      <c r="M31" s="352"/>
      <c r="N31" s="353"/>
    </row>
    <row r="32" spans="1:14" x14ac:dyDescent="0.25">
      <c r="A32" s="417"/>
      <c r="B32" s="419"/>
      <c r="C32" s="417"/>
      <c r="D32" s="417"/>
      <c r="E32" s="417"/>
      <c r="F32" s="313"/>
      <c r="G32" s="313"/>
      <c r="H32" s="314"/>
      <c r="I32" s="314"/>
      <c r="J32" s="315"/>
      <c r="K32" s="316"/>
      <c r="L32" s="317"/>
      <c r="M32" s="317"/>
      <c r="N32" s="318"/>
    </row>
    <row r="33" spans="1:14" x14ac:dyDescent="0.25">
      <c r="A33" s="417"/>
      <c r="B33" s="419"/>
      <c r="C33" s="417"/>
      <c r="D33" s="417"/>
      <c r="E33" s="417"/>
      <c r="F33" s="313"/>
      <c r="G33" s="313"/>
      <c r="H33" s="314"/>
      <c r="I33" s="314"/>
      <c r="J33" s="315"/>
      <c r="K33" s="316"/>
      <c r="L33" s="317"/>
      <c r="M33" s="317"/>
      <c r="N33" s="318"/>
    </row>
    <row r="34" spans="1:14" x14ac:dyDescent="0.25">
      <c r="A34" s="418"/>
      <c r="B34" s="420"/>
      <c r="C34" s="418"/>
      <c r="D34" s="418"/>
      <c r="E34" s="418"/>
      <c r="F34" s="319"/>
      <c r="G34" s="319"/>
      <c r="H34" s="320"/>
      <c r="I34" s="320"/>
      <c r="J34" s="321"/>
      <c r="K34" s="322"/>
      <c r="L34" s="323"/>
      <c r="M34" s="323"/>
      <c r="N34" s="324"/>
    </row>
    <row r="35" spans="1:14" s="331" customFormat="1" ht="30" customHeight="1" x14ac:dyDescent="0.25">
      <c r="A35" s="401" t="s">
        <v>55</v>
      </c>
      <c r="B35" s="401"/>
      <c r="C35" s="401"/>
      <c r="D35" s="401"/>
      <c r="E35" s="401"/>
      <c r="F35" s="325"/>
      <c r="G35" s="325">
        <f>SUM(G7:G34)</f>
        <v>0</v>
      </c>
      <c r="H35" s="326"/>
      <c r="I35" s="326">
        <f>SUM(I7:I34)</f>
        <v>0</v>
      </c>
      <c r="J35" s="327"/>
      <c r="K35" s="328">
        <f>SUM(K7:K34)</f>
        <v>0</v>
      </c>
      <c r="L35" s="329"/>
      <c r="M35" s="329"/>
      <c r="N35" s="330">
        <f>SUM(N7:N34)</f>
        <v>0</v>
      </c>
    </row>
    <row r="36" spans="1:14" x14ac:dyDescent="0.25">
      <c r="G36" s="332"/>
      <c r="H36" s="332"/>
    </row>
    <row r="37" spans="1:14" x14ac:dyDescent="0.25">
      <c r="G37" s="332"/>
      <c r="H37" s="332"/>
    </row>
    <row r="38" spans="1:14" s="333" customFormat="1" x14ac:dyDescent="0.25">
      <c r="C38" s="334"/>
      <c r="E38" s="335" t="s">
        <v>85</v>
      </c>
      <c r="F38" s="334"/>
      <c r="G38" s="334"/>
      <c r="H38" s="334"/>
      <c r="K38" s="335"/>
      <c r="L38" s="335" t="s">
        <v>13</v>
      </c>
    </row>
    <row r="39" spans="1:14" s="333" customFormat="1" x14ac:dyDescent="0.25">
      <c r="C39" s="336"/>
      <c r="E39" s="337" t="s">
        <v>14</v>
      </c>
      <c r="F39" s="336"/>
      <c r="G39" s="336"/>
      <c r="H39" s="336"/>
      <c r="K39" s="337"/>
      <c r="L39" s="337" t="s">
        <v>15</v>
      </c>
    </row>
    <row r="40" spans="1:14" x14ac:dyDescent="0.25">
      <c r="G40" s="332"/>
      <c r="H40" s="332"/>
    </row>
    <row r="41" spans="1:14" x14ac:dyDescent="0.25">
      <c r="G41" s="332"/>
      <c r="H41" s="332"/>
    </row>
    <row r="42" spans="1:14" s="338" customFormat="1" x14ac:dyDescent="0.25">
      <c r="C42" s="335"/>
      <c r="E42" s="335"/>
      <c r="F42" s="339"/>
      <c r="K42" s="340"/>
      <c r="L42" s="292"/>
      <c r="M42" s="292"/>
      <c r="N42" s="292"/>
    </row>
    <row r="43" spans="1:14" x14ac:dyDescent="0.25">
      <c r="G43" s="332"/>
      <c r="H43" s="332"/>
    </row>
    <row r="44" spans="1:14" x14ac:dyDescent="0.25">
      <c r="G44" s="332"/>
      <c r="H44" s="332"/>
    </row>
    <row r="45" spans="1:14" x14ac:dyDescent="0.25">
      <c r="G45" s="332"/>
      <c r="H45" s="332"/>
    </row>
  </sheetData>
  <mergeCells count="40">
    <mergeCell ref="D31:D34"/>
    <mergeCell ref="E31:E34"/>
    <mergeCell ref="C31:C34"/>
    <mergeCell ref="B31:B34"/>
    <mergeCell ref="A31:A34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1" t="s">
        <v>16</v>
      </c>
      <c r="B4" s="421"/>
      <c r="C4" s="421"/>
      <c r="D4" s="421"/>
      <c r="E4" s="421"/>
      <c r="F4" s="18"/>
      <c r="G4" s="18"/>
    </row>
    <row r="5" spans="1:7" x14ac:dyDescent="0.25">
      <c r="A5" s="422" t="s">
        <v>97</v>
      </c>
      <c r="B5" s="422"/>
      <c r="C5" s="422"/>
      <c r="D5" s="422"/>
      <c r="E5" s="42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3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4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25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6" sqref="A1:XFD1048576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41" t="s">
        <v>0</v>
      </c>
      <c r="B1" s="441"/>
      <c r="C1" s="441"/>
      <c r="D1" s="441"/>
      <c r="E1" s="441"/>
      <c r="F1" s="63"/>
      <c r="G1" s="63"/>
      <c r="H1" s="63"/>
      <c r="I1" s="63"/>
    </row>
    <row r="2" spans="1:9" s="14" customFormat="1" ht="15.75" x14ac:dyDescent="0.25">
      <c r="A2" s="261" t="s">
        <v>150</v>
      </c>
      <c r="B2" s="261"/>
      <c r="C2" s="261"/>
      <c r="D2" s="261"/>
      <c r="E2" s="261"/>
      <c r="F2" s="63"/>
      <c r="G2" s="63"/>
      <c r="H2" s="63"/>
      <c r="I2" s="63"/>
    </row>
    <row r="4" spans="1:9" x14ac:dyDescent="0.25">
      <c r="A4" s="442" t="s">
        <v>137</v>
      </c>
      <c r="B4" s="442"/>
      <c r="C4" s="442"/>
      <c r="D4" s="442"/>
      <c r="E4" s="442"/>
      <c r="F4" s="442"/>
      <c r="G4" s="442"/>
      <c r="H4" s="442"/>
    </row>
    <row r="6" spans="1:9" ht="15.75" x14ac:dyDescent="0.25">
      <c r="A6" s="443" t="s">
        <v>138</v>
      </c>
      <c r="B6" s="444"/>
      <c r="C6" s="444"/>
      <c r="D6" s="444"/>
      <c r="E6" s="444"/>
      <c r="F6" s="445"/>
      <c r="G6" s="446" t="s">
        <v>46</v>
      </c>
      <c r="H6" s="447"/>
    </row>
    <row r="7" spans="1:9" ht="15.75" x14ac:dyDescent="0.25">
      <c r="A7" s="463" t="s">
        <v>142</v>
      </c>
      <c r="B7" s="464"/>
      <c r="C7" s="363"/>
      <c r="D7" s="270"/>
      <c r="E7" s="362" t="s">
        <v>140</v>
      </c>
      <c r="F7" s="362"/>
      <c r="G7" s="432">
        <v>4744538</v>
      </c>
      <c r="H7" s="433"/>
    </row>
    <row r="8" spans="1:9" ht="15.75" x14ac:dyDescent="0.25">
      <c r="A8" s="465"/>
      <c r="B8" s="466"/>
      <c r="C8" s="363"/>
      <c r="D8" s="270"/>
      <c r="E8" s="362" t="s">
        <v>141</v>
      </c>
      <c r="F8" s="362"/>
      <c r="G8" s="432">
        <v>6713000</v>
      </c>
      <c r="H8" s="433"/>
    </row>
    <row r="9" spans="1:9" ht="15.75" customHeight="1" x14ac:dyDescent="0.25">
      <c r="A9" s="448" t="s">
        <v>143</v>
      </c>
      <c r="B9" s="449"/>
      <c r="C9" s="449"/>
      <c r="D9" s="450"/>
      <c r="E9" s="262" t="s">
        <v>144</v>
      </c>
      <c r="F9" s="263">
        <v>260000</v>
      </c>
      <c r="G9" s="457">
        <f>SUM(F9:F13)</f>
        <v>3477000</v>
      </c>
      <c r="H9" s="458"/>
    </row>
    <row r="10" spans="1:9" ht="15.75" x14ac:dyDescent="0.25">
      <c r="A10" s="451"/>
      <c r="B10" s="452"/>
      <c r="C10" s="452"/>
      <c r="D10" s="453"/>
      <c r="E10" s="262" t="s">
        <v>145</v>
      </c>
      <c r="F10" s="263">
        <v>877000</v>
      </c>
      <c r="G10" s="459"/>
      <c r="H10" s="460"/>
    </row>
    <row r="11" spans="1:9" ht="15.75" x14ac:dyDescent="0.25">
      <c r="A11" s="451"/>
      <c r="B11" s="452"/>
      <c r="C11" s="452"/>
      <c r="D11" s="453"/>
      <c r="E11" s="262" t="s">
        <v>12</v>
      </c>
      <c r="F11" s="263">
        <v>441000</v>
      </c>
      <c r="G11" s="459"/>
      <c r="H11" s="460"/>
    </row>
    <row r="12" spans="1:9" ht="15.75" x14ac:dyDescent="0.25">
      <c r="A12" s="451"/>
      <c r="B12" s="452"/>
      <c r="C12" s="452"/>
      <c r="D12" s="453"/>
      <c r="E12" s="262" t="s">
        <v>139</v>
      </c>
      <c r="F12" s="263">
        <v>892000</v>
      </c>
      <c r="G12" s="459"/>
      <c r="H12" s="460"/>
    </row>
    <row r="13" spans="1:9" ht="47.25" x14ac:dyDescent="0.25">
      <c r="A13" s="454"/>
      <c r="B13" s="455"/>
      <c r="C13" s="455"/>
      <c r="D13" s="456"/>
      <c r="E13" s="271" t="s">
        <v>146</v>
      </c>
      <c r="F13" s="263">
        <v>1007000</v>
      </c>
      <c r="G13" s="461"/>
      <c r="H13" s="462"/>
    </row>
    <row r="14" spans="1:9" ht="15.75" x14ac:dyDescent="0.25">
      <c r="A14" s="429" t="s">
        <v>147</v>
      </c>
      <c r="B14" s="430"/>
      <c r="C14" s="430"/>
      <c r="D14" s="430"/>
      <c r="E14" s="430"/>
      <c r="F14" s="431"/>
      <c r="G14" s="432">
        <f>'Bảng lương'!J12</f>
        <v>6230769.230769231</v>
      </c>
      <c r="H14" s="433"/>
    </row>
    <row r="15" spans="1:9" ht="15.75" x14ac:dyDescent="0.25">
      <c r="A15" s="434" t="s">
        <v>35</v>
      </c>
      <c r="B15" s="435"/>
      <c r="C15" s="435"/>
      <c r="D15" s="435"/>
      <c r="E15" s="435"/>
      <c r="F15" s="436"/>
      <c r="G15" s="437">
        <f>G7+G8+G9+G14</f>
        <v>21165307.230769232</v>
      </c>
      <c r="H15" s="438"/>
    </row>
    <row r="17" spans="1:11" x14ac:dyDescent="0.25">
      <c r="A17" s="279" t="s">
        <v>148</v>
      </c>
      <c r="B17" s="272"/>
      <c r="C17" s="272"/>
      <c r="D17" s="272"/>
      <c r="E17" s="272"/>
    </row>
    <row r="18" spans="1:11" x14ac:dyDescent="0.25">
      <c r="A18" s="439">
        <v>44106</v>
      </c>
      <c r="B18" s="440"/>
      <c r="C18" s="273"/>
      <c r="D18" s="273"/>
      <c r="E18" s="273" t="s">
        <v>151</v>
      </c>
      <c r="F18" s="274">
        <v>455000</v>
      </c>
    </row>
    <row r="19" spans="1:11" x14ac:dyDescent="0.25">
      <c r="A19" s="439">
        <v>44116</v>
      </c>
      <c r="B19" s="440"/>
      <c r="C19" s="273"/>
      <c r="D19" s="273"/>
      <c r="E19" s="273" t="s">
        <v>155</v>
      </c>
      <c r="F19" s="274">
        <v>2000000</v>
      </c>
      <c r="K19" s="278"/>
    </row>
    <row r="20" spans="1:11" x14ac:dyDescent="0.25">
      <c r="A20" s="439">
        <v>44120</v>
      </c>
      <c r="B20" s="440"/>
      <c r="C20" s="273"/>
      <c r="D20" s="273"/>
      <c r="E20" s="273" t="s">
        <v>155</v>
      </c>
      <c r="F20" s="274">
        <v>2000000</v>
      </c>
    </row>
    <row r="21" spans="1:11" x14ac:dyDescent="0.25">
      <c r="A21" s="439">
        <v>44128</v>
      </c>
      <c r="B21" s="440"/>
      <c r="C21" s="273"/>
      <c r="D21" s="273"/>
      <c r="E21" s="273" t="s">
        <v>152</v>
      </c>
      <c r="F21" s="274">
        <v>2200000</v>
      </c>
      <c r="K21" s="278"/>
    </row>
    <row r="22" spans="1:11" x14ac:dyDescent="0.25">
      <c r="A22" s="439">
        <v>44129</v>
      </c>
      <c r="B22" s="440"/>
      <c r="C22" s="273"/>
      <c r="D22" s="273"/>
      <c r="E22" s="273" t="s">
        <v>153</v>
      </c>
      <c r="F22" s="274">
        <v>418900</v>
      </c>
      <c r="K22" s="278"/>
    </row>
    <row r="23" spans="1:11" ht="30" x14ac:dyDescent="0.25">
      <c r="A23" s="439">
        <v>44131</v>
      </c>
      <c r="B23" s="440"/>
      <c r="C23" s="273"/>
      <c r="D23" s="273"/>
      <c r="E23" s="287" t="s">
        <v>154</v>
      </c>
      <c r="F23" s="274">
        <v>435000</v>
      </c>
    </row>
    <row r="24" spans="1:11" x14ac:dyDescent="0.25">
      <c r="A24" s="426" t="s">
        <v>35</v>
      </c>
      <c r="B24" s="427"/>
      <c r="C24" s="427"/>
      <c r="D24" s="427"/>
      <c r="E24" s="428"/>
      <c r="F24" s="280">
        <f>SUM(F18:F23)</f>
        <v>7508900</v>
      </c>
    </row>
    <row r="25" spans="1:11" x14ac:dyDescent="0.25">
      <c r="A25" s="275"/>
      <c r="B25" s="275"/>
      <c r="C25" s="276"/>
      <c r="D25" s="276"/>
      <c r="E25" s="277"/>
    </row>
    <row r="26" spans="1:11" x14ac:dyDescent="0.25">
      <c r="A26" s="282" t="s">
        <v>149</v>
      </c>
      <c r="B26" s="283"/>
      <c r="C26" s="284"/>
      <c r="D26" s="284"/>
      <c r="E26" s="285"/>
      <c r="F26" s="281">
        <f>G15-F24</f>
        <v>13656407.230769232</v>
      </c>
    </row>
    <row r="27" spans="1:11" x14ac:dyDescent="0.25">
      <c r="A27" s="275"/>
      <c r="B27" s="275"/>
      <c r="C27" s="276"/>
      <c r="D27" s="276"/>
      <c r="E27" s="277"/>
    </row>
    <row r="29" spans="1:11" s="265" customFormat="1" ht="12.75" x14ac:dyDescent="0.2">
      <c r="B29" s="264" t="s">
        <v>85</v>
      </c>
      <c r="C29" s="264" t="s">
        <v>85</v>
      </c>
      <c r="F29" s="266"/>
      <c r="G29" s="264" t="s">
        <v>13</v>
      </c>
      <c r="K29" s="267"/>
    </row>
    <row r="30" spans="1:11" s="265" customFormat="1" ht="12.75" x14ac:dyDescent="0.2">
      <c r="B30" s="268" t="s">
        <v>14</v>
      </c>
      <c r="C30" s="268" t="s">
        <v>14</v>
      </c>
      <c r="F30" s="269"/>
      <c r="G30" s="268" t="s">
        <v>15</v>
      </c>
    </row>
    <row r="31" spans="1:11" x14ac:dyDescent="0.25">
      <c r="A31" s="61" t="s">
        <v>159</v>
      </c>
    </row>
    <row r="32" spans="1:11" x14ac:dyDescent="0.25">
      <c r="E32" s="273" t="s">
        <v>156</v>
      </c>
      <c r="F32" s="274">
        <v>3000000</v>
      </c>
    </row>
    <row r="33" spans="5:6" x14ac:dyDescent="0.25">
      <c r="E33" s="273" t="s">
        <v>157</v>
      </c>
      <c r="F33" s="274">
        <v>5000000</v>
      </c>
    </row>
    <row r="34" spans="5:6" x14ac:dyDescent="0.25">
      <c r="E34" s="273" t="s">
        <v>158</v>
      </c>
      <c r="F34" s="274">
        <f>23*2000*5</f>
        <v>230000</v>
      </c>
    </row>
    <row r="35" spans="5:6" x14ac:dyDescent="0.25">
      <c r="E35" s="273"/>
      <c r="F35" s="286">
        <f>SUM(F32:F34)</f>
        <v>8230000</v>
      </c>
    </row>
  </sheetData>
  <mergeCells count="20">
    <mergeCell ref="A1:E1"/>
    <mergeCell ref="A4:H4"/>
    <mergeCell ref="A6:F6"/>
    <mergeCell ref="G6:H6"/>
    <mergeCell ref="A9:D13"/>
    <mergeCell ref="G9:H13"/>
    <mergeCell ref="G7:H7"/>
    <mergeCell ref="G8:H8"/>
    <mergeCell ref="A7:B8"/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A14" sqref="AA14"/>
    </sheetView>
  </sheetViews>
  <sheetFormatPr defaultColWidth="9" defaultRowHeight="15" x14ac:dyDescent="0.25"/>
  <cols>
    <col min="1" max="1" width="2.5703125" style="221" customWidth="1"/>
    <col min="2" max="2" width="17.7109375" style="221" customWidth="1"/>
    <col min="3" max="3" width="10.28515625" style="222" customWidth="1"/>
    <col min="4" max="4" width="3.28515625" style="222" customWidth="1"/>
    <col min="5" max="34" width="2.5703125" style="221" customWidth="1"/>
    <col min="35" max="35" width="7.42578125" style="221" customWidth="1"/>
    <col min="36" max="38" width="2.5703125" style="221" customWidth="1"/>
    <col min="39" max="39" width="4.42578125" style="221" customWidth="1"/>
    <col min="40" max="40" width="19.42578125" style="222" customWidth="1"/>
    <col min="41" max="260" width="9" style="221"/>
    <col min="261" max="261" width="3.28515625" style="221" customWidth="1"/>
    <col min="262" max="262" width="20" style="221" customWidth="1"/>
    <col min="263" max="263" width="24.5703125" style="221" customWidth="1"/>
    <col min="264" max="293" width="4.42578125" style="221" customWidth="1"/>
    <col min="294" max="294" width="2.5703125" style="221" customWidth="1"/>
    <col min="295" max="295" width="6.140625" style="221" customWidth="1"/>
    <col min="296" max="296" width="19.42578125" style="221" customWidth="1"/>
    <col min="297" max="516" width="9" style="221"/>
    <col min="517" max="517" width="3.28515625" style="221" customWidth="1"/>
    <col min="518" max="518" width="20" style="221" customWidth="1"/>
    <col min="519" max="519" width="24.5703125" style="221" customWidth="1"/>
    <col min="520" max="549" width="4.42578125" style="221" customWidth="1"/>
    <col min="550" max="550" width="2.5703125" style="221" customWidth="1"/>
    <col min="551" max="551" width="6.140625" style="221" customWidth="1"/>
    <col min="552" max="552" width="19.42578125" style="221" customWidth="1"/>
    <col min="553" max="772" width="9" style="221"/>
    <col min="773" max="773" width="3.28515625" style="221" customWidth="1"/>
    <col min="774" max="774" width="20" style="221" customWidth="1"/>
    <col min="775" max="775" width="24.5703125" style="221" customWidth="1"/>
    <col min="776" max="805" width="4.42578125" style="221" customWidth="1"/>
    <col min="806" max="806" width="2.5703125" style="221" customWidth="1"/>
    <col min="807" max="807" width="6.140625" style="221" customWidth="1"/>
    <col min="808" max="808" width="19.42578125" style="221" customWidth="1"/>
    <col min="809" max="1028" width="9" style="221"/>
    <col min="1029" max="1029" width="3.28515625" style="221" customWidth="1"/>
    <col min="1030" max="1030" width="20" style="221" customWidth="1"/>
    <col min="1031" max="1031" width="24.5703125" style="221" customWidth="1"/>
    <col min="1032" max="1061" width="4.42578125" style="221" customWidth="1"/>
    <col min="1062" max="1062" width="2.5703125" style="221" customWidth="1"/>
    <col min="1063" max="1063" width="6.140625" style="221" customWidth="1"/>
    <col min="1064" max="1064" width="19.42578125" style="221" customWidth="1"/>
    <col min="1065" max="1284" width="9" style="221"/>
    <col min="1285" max="1285" width="3.28515625" style="221" customWidth="1"/>
    <col min="1286" max="1286" width="20" style="221" customWidth="1"/>
    <col min="1287" max="1287" width="24.5703125" style="221" customWidth="1"/>
    <col min="1288" max="1317" width="4.42578125" style="221" customWidth="1"/>
    <col min="1318" max="1318" width="2.5703125" style="221" customWidth="1"/>
    <col min="1319" max="1319" width="6.140625" style="221" customWidth="1"/>
    <col min="1320" max="1320" width="19.42578125" style="221" customWidth="1"/>
    <col min="1321" max="1540" width="9" style="221"/>
    <col min="1541" max="1541" width="3.28515625" style="221" customWidth="1"/>
    <col min="1542" max="1542" width="20" style="221" customWidth="1"/>
    <col min="1543" max="1543" width="24.5703125" style="221" customWidth="1"/>
    <col min="1544" max="1573" width="4.42578125" style="221" customWidth="1"/>
    <col min="1574" max="1574" width="2.5703125" style="221" customWidth="1"/>
    <col min="1575" max="1575" width="6.140625" style="221" customWidth="1"/>
    <col min="1576" max="1576" width="19.42578125" style="221" customWidth="1"/>
    <col min="1577" max="1796" width="9" style="221"/>
    <col min="1797" max="1797" width="3.28515625" style="221" customWidth="1"/>
    <col min="1798" max="1798" width="20" style="221" customWidth="1"/>
    <col min="1799" max="1799" width="24.5703125" style="221" customWidth="1"/>
    <col min="1800" max="1829" width="4.42578125" style="221" customWidth="1"/>
    <col min="1830" max="1830" width="2.5703125" style="221" customWidth="1"/>
    <col min="1831" max="1831" width="6.140625" style="221" customWidth="1"/>
    <col min="1832" max="1832" width="19.42578125" style="221" customWidth="1"/>
    <col min="1833" max="2052" width="9" style="221"/>
    <col min="2053" max="2053" width="3.28515625" style="221" customWidth="1"/>
    <col min="2054" max="2054" width="20" style="221" customWidth="1"/>
    <col min="2055" max="2055" width="24.5703125" style="221" customWidth="1"/>
    <col min="2056" max="2085" width="4.42578125" style="221" customWidth="1"/>
    <col min="2086" max="2086" width="2.5703125" style="221" customWidth="1"/>
    <col min="2087" max="2087" width="6.140625" style="221" customWidth="1"/>
    <col min="2088" max="2088" width="19.42578125" style="221" customWidth="1"/>
    <col min="2089" max="2308" width="9" style="221"/>
    <col min="2309" max="2309" width="3.28515625" style="221" customWidth="1"/>
    <col min="2310" max="2310" width="20" style="221" customWidth="1"/>
    <col min="2311" max="2311" width="24.5703125" style="221" customWidth="1"/>
    <col min="2312" max="2341" width="4.42578125" style="221" customWidth="1"/>
    <col min="2342" max="2342" width="2.5703125" style="221" customWidth="1"/>
    <col min="2343" max="2343" width="6.140625" style="221" customWidth="1"/>
    <col min="2344" max="2344" width="19.42578125" style="221" customWidth="1"/>
    <col min="2345" max="2564" width="9" style="221"/>
    <col min="2565" max="2565" width="3.28515625" style="221" customWidth="1"/>
    <col min="2566" max="2566" width="20" style="221" customWidth="1"/>
    <col min="2567" max="2567" width="24.5703125" style="221" customWidth="1"/>
    <col min="2568" max="2597" width="4.42578125" style="221" customWidth="1"/>
    <col min="2598" max="2598" width="2.5703125" style="221" customWidth="1"/>
    <col min="2599" max="2599" width="6.140625" style="221" customWidth="1"/>
    <col min="2600" max="2600" width="19.42578125" style="221" customWidth="1"/>
    <col min="2601" max="2820" width="9" style="221"/>
    <col min="2821" max="2821" width="3.28515625" style="221" customWidth="1"/>
    <col min="2822" max="2822" width="20" style="221" customWidth="1"/>
    <col min="2823" max="2823" width="24.5703125" style="221" customWidth="1"/>
    <col min="2824" max="2853" width="4.42578125" style="221" customWidth="1"/>
    <col min="2854" max="2854" width="2.5703125" style="221" customWidth="1"/>
    <col min="2855" max="2855" width="6.140625" style="221" customWidth="1"/>
    <col min="2856" max="2856" width="19.42578125" style="221" customWidth="1"/>
    <col min="2857" max="3076" width="9" style="221"/>
    <col min="3077" max="3077" width="3.28515625" style="221" customWidth="1"/>
    <col min="3078" max="3078" width="20" style="221" customWidth="1"/>
    <col min="3079" max="3079" width="24.5703125" style="221" customWidth="1"/>
    <col min="3080" max="3109" width="4.42578125" style="221" customWidth="1"/>
    <col min="3110" max="3110" width="2.5703125" style="221" customWidth="1"/>
    <col min="3111" max="3111" width="6.140625" style="221" customWidth="1"/>
    <col min="3112" max="3112" width="19.42578125" style="221" customWidth="1"/>
    <col min="3113" max="3332" width="9" style="221"/>
    <col min="3333" max="3333" width="3.28515625" style="221" customWidth="1"/>
    <col min="3334" max="3334" width="20" style="221" customWidth="1"/>
    <col min="3335" max="3335" width="24.5703125" style="221" customWidth="1"/>
    <col min="3336" max="3365" width="4.42578125" style="221" customWidth="1"/>
    <col min="3366" max="3366" width="2.5703125" style="221" customWidth="1"/>
    <col min="3367" max="3367" width="6.140625" style="221" customWidth="1"/>
    <col min="3368" max="3368" width="19.42578125" style="221" customWidth="1"/>
    <col min="3369" max="3588" width="9" style="221"/>
    <col min="3589" max="3589" width="3.28515625" style="221" customWidth="1"/>
    <col min="3590" max="3590" width="20" style="221" customWidth="1"/>
    <col min="3591" max="3591" width="24.5703125" style="221" customWidth="1"/>
    <col min="3592" max="3621" width="4.42578125" style="221" customWidth="1"/>
    <col min="3622" max="3622" width="2.5703125" style="221" customWidth="1"/>
    <col min="3623" max="3623" width="6.140625" style="221" customWidth="1"/>
    <col min="3624" max="3624" width="19.42578125" style="221" customWidth="1"/>
    <col min="3625" max="3844" width="9" style="221"/>
    <col min="3845" max="3845" width="3.28515625" style="221" customWidth="1"/>
    <col min="3846" max="3846" width="20" style="221" customWidth="1"/>
    <col min="3847" max="3847" width="24.5703125" style="221" customWidth="1"/>
    <col min="3848" max="3877" width="4.42578125" style="221" customWidth="1"/>
    <col min="3878" max="3878" width="2.5703125" style="221" customWidth="1"/>
    <col min="3879" max="3879" width="6.140625" style="221" customWidth="1"/>
    <col min="3880" max="3880" width="19.42578125" style="221" customWidth="1"/>
    <col min="3881" max="4100" width="9" style="221"/>
    <col min="4101" max="4101" width="3.28515625" style="221" customWidth="1"/>
    <col min="4102" max="4102" width="20" style="221" customWidth="1"/>
    <col min="4103" max="4103" width="24.5703125" style="221" customWidth="1"/>
    <col min="4104" max="4133" width="4.42578125" style="221" customWidth="1"/>
    <col min="4134" max="4134" width="2.5703125" style="221" customWidth="1"/>
    <col min="4135" max="4135" width="6.140625" style="221" customWidth="1"/>
    <col min="4136" max="4136" width="19.42578125" style="221" customWidth="1"/>
    <col min="4137" max="4356" width="9" style="221"/>
    <col min="4357" max="4357" width="3.28515625" style="221" customWidth="1"/>
    <col min="4358" max="4358" width="20" style="221" customWidth="1"/>
    <col min="4359" max="4359" width="24.5703125" style="221" customWidth="1"/>
    <col min="4360" max="4389" width="4.42578125" style="221" customWidth="1"/>
    <col min="4390" max="4390" width="2.5703125" style="221" customWidth="1"/>
    <col min="4391" max="4391" width="6.140625" style="221" customWidth="1"/>
    <col min="4392" max="4392" width="19.42578125" style="221" customWidth="1"/>
    <col min="4393" max="4612" width="9" style="221"/>
    <col min="4613" max="4613" width="3.28515625" style="221" customWidth="1"/>
    <col min="4614" max="4614" width="20" style="221" customWidth="1"/>
    <col min="4615" max="4615" width="24.5703125" style="221" customWidth="1"/>
    <col min="4616" max="4645" width="4.42578125" style="221" customWidth="1"/>
    <col min="4646" max="4646" width="2.5703125" style="221" customWidth="1"/>
    <col min="4647" max="4647" width="6.140625" style="221" customWidth="1"/>
    <col min="4648" max="4648" width="19.42578125" style="221" customWidth="1"/>
    <col min="4649" max="4868" width="9" style="221"/>
    <col min="4869" max="4869" width="3.28515625" style="221" customWidth="1"/>
    <col min="4870" max="4870" width="20" style="221" customWidth="1"/>
    <col min="4871" max="4871" width="24.5703125" style="221" customWidth="1"/>
    <col min="4872" max="4901" width="4.42578125" style="221" customWidth="1"/>
    <col min="4902" max="4902" width="2.5703125" style="221" customWidth="1"/>
    <col min="4903" max="4903" width="6.140625" style="221" customWidth="1"/>
    <col min="4904" max="4904" width="19.42578125" style="221" customWidth="1"/>
    <col min="4905" max="5124" width="9" style="221"/>
    <col min="5125" max="5125" width="3.28515625" style="221" customWidth="1"/>
    <col min="5126" max="5126" width="20" style="221" customWidth="1"/>
    <col min="5127" max="5127" width="24.5703125" style="221" customWidth="1"/>
    <col min="5128" max="5157" width="4.42578125" style="221" customWidth="1"/>
    <col min="5158" max="5158" width="2.5703125" style="221" customWidth="1"/>
    <col min="5159" max="5159" width="6.140625" style="221" customWidth="1"/>
    <col min="5160" max="5160" width="19.42578125" style="221" customWidth="1"/>
    <col min="5161" max="5380" width="9" style="221"/>
    <col min="5381" max="5381" width="3.28515625" style="221" customWidth="1"/>
    <col min="5382" max="5382" width="20" style="221" customWidth="1"/>
    <col min="5383" max="5383" width="24.5703125" style="221" customWidth="1"/>
    <col min="5384" max="5413" width="4.42578125" style="221" customWidth="1"/>
    <col min="5414" max="5414" width="2.5703125" style="221" customWidth="1"/>
    <col min="5415" max="5415" width="6.140625" style="221" customWidth="1"/>
    <col min="5416" max="5416" width="19.42578125" style="221" customWidth="1"/>
    <col min="5417" max="5636" width="9" style="221"/>
    <col min="5637" max="5637" width="3.28515625" style="221" customWidth="1"/>
    <col min="5638" max="5638" width="20" style="221" customWidth="1"/>
    <col min="5639" max="5639" width="24.5703125" style="221" customWidth="1"/>
    <col min="5640" max="5669" width="4.42578125" style="221" customWidth="1"/>
    <col min="5670" max="5670" width="2.5703125" style="221" customWidth="1"/>
    <col min="5671" max="5671" width="6.140625" style="221" customWidth="1"/>
    <col min="5672" max="5672" width="19.42578125" style="221" customWidth="1"/>
    <col min="5673" max="5892" width="9" style="221"/>
    <col min="5893" max="5893" width="3.28515625" style="221" customWidth="1"/>
    <col min="5894" max="5894" width="20" style="221" customWidth="1"/>
    <col min="5895" max="5895" width="24.5703125" style="221" customWidth="1"/>
    <col min="5896" max="5925" width="4.42578125" style="221" customWidth="1"/>
    <col min="5926" max="5926" width="2.5703125" style="221" customWidth="1"/>
    <col min="5927" max="5927" width="6.140625" style="221" customWidth="1"/>
    <col min="5928" max="5928" width="19.42578125" style="221" customWidth="1"/>
    <col min="5929" max="6148" width="9" style="221"/>
    <col min="6149" max="6149" width="3.28515625" style="221" customWidth="1"/>
    <col min="6150" max="6150" width="20" style="221" customWidth="1"/>
    <col min="6151" max="6151" width="24.5703125" style="221" customWidth="1"/>
    <col min="6152" max="6181" width="4.42578125" style="221" customWidth="1"/>
    <col min="6182" max="6182" width="2.5703125" style="221" customWidth="1"/>
    <col min="6183" max="6183" width="6.140625" style="221" customWidth="1"/>
    <col min="6184" max="6184" width="19.42578125" style="221" customWidth="1"/>
    <col min="6185" max="6404" width="9" style="221"/>
    <col min="6405" max="6405" width="3.28515625" style="221" customWidth="1"/>
    <col min="6406" max="6406" width="20" style="221" customWidth="1"/>
    <col min="6407" max="6407" width="24.5703125" style="221" customWidth="1"/>
    <col min="6408" max="6437" width="4.42578125" style="221" customWidth="1"/>
    <col min="6438" max="6438" width="2.5703125" style="221" customWidth="1"/>
    <col min="6439" max="6439" width="6.140625" style="221" customWidth="1"/>
    <col min="6440" max="6440" width="19.42578125" style="221" customWidth="1"/>
    <col min="6441" max="6660" width="9" style="221"/>
    <col min="6661" max="6661" width="3.28515625" style="221" customWidth="1"/>
    <col min="6662" max="6662" width="20" style="221" customWidth="1"/>
    <col min="6663" max="6663" width="24.5703125" style="221" customWidth="1"/>
    <col min="6664" max="6693" width="4.42578125" style="221" customWidth="1"/>
    <col min="6694" max="6694" width="2.5703125" style="221" customWidth="1"/>
    <col min="6695" max="6695" width="6.140625" style="221" customWidth="1"/>
    <col min="6696" max="6696" width="19.42578125" style="221" customWidth="1"/>
    <col min="6697" max="6916" width="9" style="221"/>
    <col min="6917" max="6917" width="3.28515625" style="221" customWidth="1"/>
    <col min="6918" max="6918" width="20" style="221" customWidth="1"/>
    <col min="6919" max="6919" width="24.5703125" style="221" customWidth="1"/>
    <col min="6920" max="6949" width="4.42578125" style="221" customWidth="1"/>
    <col min="6950" max="6950" width="2.5703125" style="221" customWidth="1"/>
    <col min="6951" max="6951" width="6.140625" style="221" customWidth="1"/>
    <col min="6952" max="6952" width="19.42578125" style="221" customWidth="1"/>
    <col min="6953" max="7172" width="9" style="221"/>
    <col min="7173" max="7173" width="3.28515625" style="221" customWidth="1"/>
    <col min="7174" max="7174" width="20" style="221" customWidth="1"/>
    <col min="7175" max="7175" width="24.5703125" style="221" customWidth="1"/>
    <col min="7176" max="7205" width="4.42578125" style="221" customWidth="1"/>
    <col min="7206" max="7206" width="2.5703125" style="221" customWidth="1"/>
    <col min="7207" max="7207" width="6.140625" style="221" customWidth="1"/>
    <col min="7208" max="7208" width="19.42578125" style="221" customWidth="1"/>
    <col min="7209" max="7428" width="9" style="221"/>
    <col min="7429" max="7429" width="3.28515625" style="221" customWidth="1"/>
    <col min="7430" max="7430" width="20" style="221" customWidth="1"/>
    <col min="7431" max="7431" width="24.5703125" style="221" customWidth="1"/>
    <col min="7432" max="7461" width="4.42578125" style="221" customWidth="1"/>
    <col min="7462" max="7462" width="2.5703125" style="221" customWidth="1"/>
    <col min="7463" max="7463" width="6.140625" style="221" customWidth="1"/>
    <col min="7464" max="7464" width="19.42578125" style="221" customWidth="1"/>
    <col min="7465" max="7684" width="9" style="221"/>
    <col min="7685" max="7685" width="3.28515625" style="221" customWidth="1"/>
    <col min="7686" max="7686" width="20" style="221" customWidth="1"/>
    <col min="7687" max="7687" width="24.5703125" style="221" customWidth="1"/>
    <col min="7688" max="7717" width="4.42578125" style="221" customWidth="1"/>
    <col min="7718" max="7718" width="2.5703125" style="221" customWidth="1"/>
    <col min="7719" max="7719" width="6.140625" style="221" customWidth="1"/>
    <col min="7720" max="7720" width="19.42578125" style="221" customWidth="1"/>
    <col min="7721" max="7940" width="9" style="221"/>
    <col min="7941" max="7941" width="3.28515625" style="221" customWidth="1"/>
    <col min="7942" max="7942" width="20" style="221" customWidth="1"/>
    <col min="7943" max="7943" width="24.5703125" style="221" customWidth="1"/>
    <col min="7944" max="7973" width="4.42578125" style="221" customWidth="1"/>
    <col min="7974" max="7974" width="2.5703125" style="221" customWidth="1"/>
    <col min="7975" max="7975" width="6.140625" style="221" customWidth="1"/>
    <col min="7976" max="7976" width="19.42578125" style="221" customWidth="1"/>
    <col min="7977" max="8196" width="9" style="221"/>
    <col min="8197" max="8197" width="3.28515625" style="221" customWidth="1"/>
    <col min="8198" max="8198" width="20" style="221" customWidth="1"/>
    <col min="8199" max="8199" width="24.5703125" style="221" customWidth="1"/>
    <col min="8200" max="8229" width="4.42578125" style="221" customWidth="1"/>
    <col min="8230" max="8230" width="2.5703125" style="221" customWidth="1"/>
    <col min="8231" max="8231" width="6.140625" style="221" customWidth="1"/>
    <col min="8232" max="8232" width="19.42578125" style="221" customWidth="1"/>
    <col min="8233" max="8452" width="9" style="221"/>
    <col min="8453" max="8453" width="3.28515625" style="221" customWidth="1"/>
    <col min="8454" max="8454" width="20" style="221" customWidth="1"/>
    <col min="8455" max="8455" width="24.5703125" style="221" customWidth="1"/>
    <col min="8456" max="8485" width="4.42578125" style="221" customWidth="1"/>
    <col min="8486" max="8486" width="2.5703125" style="221" customWidth="1"/>
    <col min="8487" max="8487" width="6.140625" style="221" customWidth="1"/>
    <col min="8488" max="8488" width="19.42578125" style="221" customWidth="1"/>
    <col min="8489" max="8708" width="9" style="221"/>
    <col min="8709" max="8709" width="3.28515625" style="221" customWidth="1"/>
    <col min="8710" max="8710" width="20" style="221" customWidth="1"/>
    <col min="8711" max="8711" width="24.5703125" style="221" customWidth="1"/>
    <col min="8712" max="8741" width="4.42578125" style="221" customWidth="1"/>
    <col min="8742" max="8742" width="2.5703125" style="221" customWidth="1"/>
    <col min="8743" max="8743" width="6.140625" style="221" customWidth="1"/>
    <col min="8744" max="8744" width="19.42578125" style="221" customWidth="1"/>
    <col min="8745" max="8964" width="9" style="221"/>
    <col min="8965" max="8965" width="3.28515625" style="221" customWidth="1"/>
    <col min="8966" max="8966" width="20" style="221" customWidth="1"/>
    <col min="8967" max="8967" width="24.5703125" style="221" customWidth="1"/>
    <col min="8968" max="8997" width="4.42578125" style="221" customWidth="1"/>
    <col min="8998" max="8998" width="2.5703125" style="221" customWidth="1"/>
    <col min="8999" max="8999" width="6.140625" style="221" customWidth="1"/>
    <col min="9000" max="9000" width="19.42578125" style="221" customWidth="1"/>
    <col min="9001" max="9220" width="9" style="221"/>
    <col min="9221" max="9221" width="3.28515625" style="221" customWidth="1"/>
    <col min="9222" max="9222" width="20" style="221" customWidth="1"/>
    <col min="9223" max="9223" width="24.5703125" style="221" customWidth="1"/>
    <col min="9224" max="9253" width="4.42578125" style="221" customWidth="1"/>
    <col min="9254" max="9254" width="2.5703125" style="221" customWidth="1"/>
    <col min="9255" max="9255" width="6.140625" style="221" customWidth="1"/>
    <col min="9256" max="9256" width="19.42578125" style="221" customWidth="1"/>
    <col min="9257" max="9476" width="9" style="221"/>
    <col min="9477" max="9477" width="3.28515625" style="221" customWidth="1"/>
    <col min="9478" max="9478" width="20" style="221" customWidth="1"/>
    <col min="9479" max="9479" width="24.5703125" style="221" customWidth="1"/>
    <col min="9480" max="9509" width="4.42578125" style="221" customWidth="1"/>
    <col min="9510" max="9510" width="2.5703125" style="221" customWidth="1"/>
    <col min="9511" max="9511" width="6.140625" style="221" customWidth="1"/>
    <col min="9512" max="9512" width="19.42578125" style="221" customWidth="1"/>
    <col min="9513" max="9732" width="9" style="221"/>
    <col min="9733" max="9733" width="3.28515625" style="221" customWidth="1"/>
    <col min="9734" max="9734" width="20" style="221" customWidth="1"/>
    <col min="9735" max="9735" width="24.5703125" style="221" customWidth="1"/>
    <col min="9736" max="9765" width="4.42578125" style="221" customWidth="1"/>
    <col min="9766" max="9766" width="2.5703125" style="221" customWidth="1"/>
    <col min="9767" max="9767" width="6.140625" style="221" customWidth="1"/>
    <col min="9768" max="9768" width="19.42578125" style="221" customWidth="1"/>
    <col min="9769" max="9988" width="9" style="221"/>
    <col min="9989" max="9989" width="3.28515625" style="221" customWidth="1"/>
    <col min="9990" max="9990" width="20" style="221" customWidth="1"/>
    <col min="9991" max="9991" width="24.5703125" style="221" customWidth="1"/>
    <col min="9992" max="10021" width="4.42578125" style="221" customWidth="1"/>
    <col min="10022" max="10022" width="2.5703125" style="221" customWidth="1"/>
    <col min="10023" max="10023" width="6.140625" style="221" customWidth="1"/>
    <col min="10024" max="10024" width="19.42578125" style="221" customWidth="1"/>
    <col min="10025" max="10244" width="9" style="221"/>
    <col min="10245" max="10245" width="3.28515625" style="221" customWidth="1"/>
    <col min="10246" max="10246" width="20" style="221" customWidth="1"/>
    <col min="10247" max="10247" width="24.5703125" style="221" customWidth="1"/>
    <col min="10248" max="10277" width="4.42578125" style="221" customWidth="1"/>
    <col min="10278" max="10278" width="2.5703125" style="221" customWidth="1"/>
    <col min="10279" max="10279" width="6.140625" style="221" customWidth="1"/>
    <col min="10280" max="10280" width="19.42578125" style="221" customWidth="1"/>
    <col min="10281" max="10500" width="9" style="221"/>
    <col min="10501" max="10501" width="3.28515625" style="221" customWidth="1"/>
    <col min="10502" max="10502" width="20" style="221" customWidth="1"/>
    <col min="10503" max="10503" width="24.5703125" style="221" customWidth="1"/>
    <col min="10504" max="10533" width="4.42578125" style="221" customWidth="1"/>
    <col min="10534" max="10534" width="2.5703125" style="221" customWidth="1"/>
    <col min="10535" max="10535" width="6.140625" style="221" customWidth="1"/>
    <col min="10536" max="10536" width="19.42578125" style="221" customWidth="1"/>
    <col min="10537" max="10756" width="9" style="221"/>
    <col min="10757" max="10757" width="3.28515625" style="221" customWidth="1"/>
    <col min="10758" max="10758" width="20" style="221" customWidth="1"/>
    <col min="10759" max="10759" width="24.5703125" style="221" customWidth="1"/>
    <col min="10760" max="10789" width="4.42578125" style="221" customWidth="1"/>
    <col min="10790" max="10790" width="2.5703125" style="221" customWidth="1"/>
    <col min="10791" max="10791" width="6.140625" style="221" customWidth="1"/>
    <col min="10792" max="10792" width="19.42578125" style="221" customWidth="1"/>
    <col min="10793" max="11012" width="9" style="221"/>
    <col min="11013" max="11013" width="3.28515625" style="221" customWidth="1"/>
    <col min="11014" max="11014" width="20" style="221" customWidth="1"/>
    <col min="11015" max="11015" width="24.5703125" style="221" customWidth="1"/>
    <col min="11016" max="11045" width="4.42578125" style="221" customWidth="1"/>
    <col min="11046" max="11046" width="2.5703125" style="221" customWidth="1"/>
    <col min="11047" max="11047" width="6.140625" style="221" customWidth="1"/>
    <col min="11048" max="11048" width="19.42578125" style="221" customWidth="1"/>
    <col min="11049" max="11268" width="9" style="221"/>
    <col min="11269" max="11269" width="3.28515625" style="221" customWidth="1"/>
    <col min="11270" max="11270" width="20" style="221" customWidth="1"/>
    <col min="11271" max="11271" width="24.5703125" style="221" customWidth="1"/>
    <col min="11272" max="11301" width="4.42578125" style="221" customWidth="1"/>
    <col min="11302" max="11302" width="2.5703125" style="221" customWidth="1"/>
    <col min="11303" max="11303" width="6.140625" style="221" customWidth="1"/>
    <col min="11304" max="11304" width="19.42578125" style="221" customWidth="1"/>
    <col min="11305" max="11524" width="9" style="221"/>
    <col min="11525" max="11525" width="3.28515625" style="221" customWidth="1"/>
    <col min="11526" max="11526" width="20" style="221" customWidth="1"/>
    <col min="11527" max="11527" width="24.5703125" style="221" customWidth="1"/>
    <col min="11528" max="11557" width="4.42578125" style="221" customWidth="1"/>
    <col min="11558" max="11558" width="2.5703125" style="221" customWidth="1"/>
    <col min="11559" max="11559" width="6.140625" style="221" customWidth="1"/>
    <col min="11560" max="11560" width="19.42578125" style="221" customWidth="1"/>
    <col min="11561" max="11780" width="9" style="221"/>
    <col min="11781" max="11781" width="3.28515625" style="221" customWidth="1"/>
    <col min="11782" max="11782" width="20" style="221" customWidth="1"/>
    <col min="11783" max="11783" width="24.5703125" style="221" customWidth="1"/>
    <col min="11784" max="11813" width="4.42578125" style="221" customWidth="1"/>
    <col min="11814" max="11814" width="2.5703125" style="221" customWidth="1"/>
    <col min="11815" max="11815" width="6.140625" style="221" customWidth="1"/>
    <col min="11816" max="11816" width="19.42578125" style="221" customWidth="1"/>
    <col min="11817" max="12036" width="9" style="221"/>
    <col min="12037" max="12037" width="3.28515625" style="221" customWidth="1"/>
    <col min="12038" max="12038" width="20" style="221" customWidth="1"/>
    <col min="12039" max="12039" width="24.5703125" style="221" customWidth="1"/>
    <col min="12040" max="12069" width="4.42578125" style="221" customWidth="1"/>
    <col min="12070" max="12070" width="2.5703125" style="221" customWidth="1"/>
    <col min="12071" max="12071" width="6.140625" style="221" customWidth="1"/>
    <col min="12072" max="12072" width="19.42578125" style="221" customWidth="1"/>
    <col min="12073" max="12292" width="9" style="221"/>
    <col min="12293" max="12293" width="3.28515625" style="221" customWidth="1"/>
    <col min="12294" max="12294" width="20" style="221" customWidth="1"/>
    <col min="12295" max="12295" width="24.5703125" style="221" customWidth="1"/>
    <col min="12296" max="12325" width="4.42578125" style="221" customWidth="1"/>
    <col min="12326" max="12326" width="2.5703125" style="221" customWidth="1"/>
    <col min="12327" max="12327" width="6.140625" style="221" customWidth="1"/>
    <col min="12328" max="12328" width="19.42578125" style="221" customWidth="1"/>
    <col min="12329" max="12548" width="9" style="221"/>
    <col min="12549" max="12549" width="3.28515625" style="221" customWidth="1"/>
    <col min="12550" max="12550" width="20" style="221" customWidth="1"/>
    <col min="12551" max="12551" width="24.5703125" style="221" customWidth="1"/>
    <col min="12552" max="12581" width="4.42578125" style="221" customWidth="1"/>
    <col min="12582" max="12582" width="2.5703125" style="221" customWidth="1"/>
    <col min="12583" max="12583" width="6.140625" style="221" customWidth="1"/>
    <col min="12584" max="12584" width="19.42578125" style="221" customWidth="1"/>
    <col min="12585" max="12804" width="9" style="221"/>
    <col min="12805" max="12805" width="3.28515625" style="221" customWidth="1"/>
    <col min="12806" max="12806" width="20" style="221" customWidth="1"/>
    <col min="12807" max="12807" width="24.5703125" style="221" customWidth="1"/>
    <col min="12808" max="12837" width="4.42578125" style="221" customWidth="1"/>
    <col min="12838" max="12838" width="2.5703125" style="221" customWidth="1"/>
    <col min="12839" max="12839" width="6.140625" style="221" customWidth="1"/>
    <col min="12840" max="12840" width="19.42578125" style="221" customWidth="1"/>
    <col min="12841" max="13060" width="9" style="221"/>
    <col min="13061" max="13061" width="3.28515625" style="221" customWidth="1"/>
    <col min="13062" max="13062" width="20" style="221" customWidth="1"/>
    <col min="13063" max="13063" width="24.5703125" style="221" customWidth="1"/>
    <col min="13064" max="13093" width="4.42578125" style="221" customWidth="1"/>
    <col min="13094" max="13094" width="2.5703125" style="221" customWidth="1"/>
    <col min="13095" max="13095" width="6.140625" style="221" customWidth="1"/>
    <col min="13096" max="13096" width="19.42578125" style="221" customWidth="1"/>
    <col min="13097" max="13316" width="9" style="221"/>
    <col min="13317" max="13317" width="3.28515625" style="221" customWidth="1"/>
    <col min="13318" max="13318" width="20" style="221" customWidth="1"/>
    <col min="13319" max="13319" width="24.5703125" style="221" customWidth="1"/>
    <col min="13320" max="13349" width="4.42578125" style="221" customWidth="1"/>
    <col min="13350" max="13350" width="2.5703125" style="221" customWidth="1"/>
    <col min="13351" max="13351" width="6.140625" style="221" customWidth="1"/>
    <col min="13352" max="13352" width="19.42578125" style="221" customWidth="1"/>
    <col min="13353" max="13572" width="9" style="221"/>
    <col min="13573" max="13573" width="3.28515625" style="221" customWidth="1"/>
    <col min="13574" max="13574" width="20" style="221" customWidth="1"/>
    <col min="13575" max="13575" width="24.5703125" style="221" customWidth="1"/>
    <col min="13576" max="13605" width="4.42578125" style="221" customWidth="1"/>
    <col min="13606" max="13606" width="2.5703125" style="221" customWidth="1"/>
    <col min="13607" max="13607" width="6.140625" style="221" customWidth="1"/>
    <col min="13608" max="13608" width="19.42578125" style="221" customWidth="1"/>
    <col min="13609" max="13828" width="9" style="221"/>
    <col min="13829" max="13829" width="3.28515625" style="221" customWidth="1"/>
    <col min="13830" max="13830" width="20" style="221" customWidth="1"/>
    <col min="13831" max="13831" width="24.5703125" style="221" customWidth="1"/>
    <col min="13832" max="13861" width="4.42578125" style="221" customWidth="1"/>
    <col min="13862" max="13862" width="2.5703125" style="221" customWidth="1"/>
    <col min="13863" max="13863" width="6.140625" style="221" customWidth="1"/>
    <col min="13864" max="13864" width="19.42578125" style="221" customWidth="1"/>
    <col min="13865" max="14084" width="9" style="221"/>
    <col min="14085" max="14085" width="3.28515625" style="221" customWidth="1"/>
    <col min="14086" max="14086" width="20" style="221" customWidth="1"/>
    <col min="14087" max="14087" width="24.5703125" style="221" customWidth="1"/>
    <col min="14088" max="14117" width="4.42578125" style="221" customWidth="1"/>
    <col min="14118" max="14118" width="2.5703125" style="221" customWidth="1"/>
    <col min="14119" max="14119" width="6.140625" style="221" customWidth="1"/>
    <col min="14120" max="14120" width="19.42578125" style="221" customWidth="1"/>
    <col min="14121" max="14340" width="9" style="221"/>
    <col min="14341" max="14341" width="3.28515625" style="221" customWidth="1"/>
    <col min="14342" max="14342" width="20" style="221" customWidth="1"/>
    <col min="14343" max="14343" width="24.5703125" style="221" customWidth="1"/>
    <col min="14344" max="14373" width="4.42578125" style="221" customWidth="1"/>
    <col min="14374" max="14374" width="2.5703125" style="221" customWidth="1"/>
    <col min="14375" max="14375" width="6.140625" style="221" customWidth="1"/>
    <col min="14376" max="14376" width="19.42578125" style="221" customWidth="1"/>
    <col min="14377" max="14596" width="9" style="221"/>
    <col min="14597" max="14597" width="3.28515625" style="221" customWidth="1"/>
    <col min="14598" max="14598" width="20" style="221" customWidth="1"/>
    <col min="14599" max="14599" width="24.5703125" style="221" customWidth="1"/>
    <col min="14600" max="14629" width="4.42578125" style="221" customWidth="1"/>
    <col min="14630" max="14630" width="2.5703125" style="221" customWidth="1"/>
    <col min="14631" max="14631" width="6.140625" style="221" customWidth="1"/>
    <col min="14632" max="14632" width="19.42578125" style="221" customWidth="1"/>
    <col min="14633" max="14852" width="9" style="221"/>
    <col min="14853" max="14853" width="3.28515625" style="221" customWidth="1"/>
    <col min="14854" max="14854" width="20" style="221" customWidth="1"/>
    <col min="14855" max="14855" width="24.5703125" style="221" customWidth="1"/>
    <col min="14856" max="14885" width="4.42578125" style="221" customWidth="1"/>
    <col min="14886" max="14886" width="2.5703125" style="221" customWidth="1"/>
    <col min="14887" max="14887" width="6.140625" style="221" customWidth="1"/>
    <col min="14888" max="14888" width="19.42578125" style="221" customWidth="1"/>
    <col min="14889" max="15108" width="9" style="221"/>
    <col min="15109" max="15109" width="3.28515625" style="221" customWidth="1"/>
    <col min="15110" max="15110" width="20" style="221" customWidth="1"/>
    <col min="15111" max="15111" width="24.5703125" style="221" customWidth="1"/>
    <col min="15112" max="15141" width="4.42578125" style="221" customWidth="1"/>
    <col min="15142" max="15142" width="2.5703125" style="221" customWidth="1"/>
    <col min="15143" max="15143" width="6.140625" style="221" customWidth="1"/>
    <col min="15144" max="15144" width="19.42578125" style="221" customWidth="1"/>
    <col min="15145" max="15364" width="9" style="221"/>
    <col min="15365" max="15365" width="3.28515625" style="221" customWidth="1"/>
    <col min="15366" max="15366" width="20" style="221" customWidth="1"/>
    <col min="15367" max="15367" width="24.5703125" style="221" customWidth="1"/>
    <col min="15368" max="15397" width="4.42578125" style="221" customWidth="1"/>
    <col min="15398" max="15398" width="2.5703125" style="221" customWidth="1"/>
    <col min="15399" max="15399" width="6.140625" style="221" customWidth="1"/>
    <col min="15400" max="15400" width="19.42578125" style="221" customWidth="1"/>
    <col min="15401" max="15620" width="9" style="221"/>
    <col min="15621" max="15621" width="3.28515625" style="221" customWidth="1"/>
    <col min="15622" max="15622" width="20" style="221" customWidth="1"/>
    <col min="15623" max="15623" width="24.5703125" style="221" customWidth="1"/>
    <col min="15624" max="15653" width="4.42578125" style="221" customWidth="1"/>
    <col min="15654" max="15654" width="2.5703125" style="221" customWidth="1"/>
    <col min="15655" max="15655" width="6.140625" style="221" customWidth="1"/>
    <col min="15656" max="15656" width="19.42578125" style="221" customWidth="1"/>
    <col min="15657" max="15876" width="9" style="221"/>
    <col min="15877" max="15877" width="3.28515625" style="221" customWidth="1"/>
    <col min="15878" max="15878" width="20" style="221" customWidth="1"/>
    <col min="15879" max="15879" width="24.5703125" style="221" customWidth="1"/>
    <col min="15880" max="15909" width="4.42578125" style="221" customWidth="1"/>
    <col min="15910" max="15910" width="2.5703125" style="221" customWidth="1"/>
    <col min="15911" max="15911" width="6.140625" style="221" customWidth="1"/>
    <col min="15912" max="15912" width="19.42578125" style="221" customWidth="1"/>
    <col min="15913" max="16132" width="9" style="221"/>
    <col min="16133" max="16133" width="3.28515625" style="221" customWidth="1"/>
    <col min="16134" max="16134" width="20" style="221" customWidth="1"/>
    <col min="16135" max="16135" width="24.5703125" style="221" customWidth="1"/>
    <col min="16136" max="16165" width="4.42578125" style="221" customWidth="1"/>
    <col min="16166" max="16166" width="2.5703125" style="221" customWidth="1"/>
    <col min="16167" max="16167" width="6.140625" style="221" customWidth="1"/>
    <col min="16168" max="16168" width="19.42578125" style="221" customWidth="1"/>
    <col min="16169" max="16384" width="9" style="221"/>
  </cols>
  <sheetData>
    <row r="1" spans="1:40" ht="16.5" x14ac:dyDescent="0.25">
      <c r="A1" s="219" t="s">
        <v>0</v>
      </c>
      <c r="B1" s="219"/>
      <c r="C1" s="220"/>
      <c r="D1" s="220"/>
      <c r="E1" s="220"/>
      <c r="Z1" s="472" t="s">
        <v>19</v>
      </c>
      <c r="AA1" s="473"/>
      <c r="AB1" s="473"/>
      <c r="AC1" s="473"/>
      <c r="AD1" s="473"/>
      <c r="AE1" s="473"/>
      <c r="AF1" s="473"/>
      <c r="AG1" s="474"/>
    </row>
    <row r="2" spans="1:40" x14ac:dyDescent="0.25">
      <c r="A2" s="223" t="s">
        <v>108</v>
      </c>
      <c r="B2" s="223"/>
      <c r="C2" s="224"/>
      <c r="D2" s="224"/>
      <c r="E2" s="224"/>
      <c r="Z2" s="467" t="s">
        <v>109</v>
      </c>
      <c r="AA2" s="468"/>
      <c r="AB2" s="468"/>
      <c r="AC2" s="468"/>
      <c r="AD2" s="468"/>
      <c r="AE2" s="469"/>
      <c r="AF2" s="470" t="s">
        <v>110</v>
      </c>
      <c r="AG2" s="471"/>
    </row>
    <row r="3" spans="1:40" x14ac:dyDescent="0.25">
      <c r="A3" s="223" t="s">
        <v>111</v>
      </c>
      <c r="B3" s="79"/>
      <c r="C3" s="79"/>
      <c r="D3" s="79"/>
      <c r="E3" s="79"/>
      <c r="Z3" s="467" t="s">
        <v>112</v>
      </c>
      <c r="AA3" s="468"/>
      <c r="AB3" s="468"/>
      <c r="AC3" s="468"/>
      <c r="AD3" s="468"/>
      <c r="AE3" s="469"/>
      <c r="AF3" s="470" t="s">
        <v>113</v>
      </c>
      <c r="AG3" s="471"/>
    </row>
    <row r="4" spans="1:40" x14ac:dyDescent="0.25">
      <c r="A4" s="223" t="s">
        <v>114</v>
      </c>
      <c r="B4" s="79"/>
      <c r="C4" s="79"/>
      <c r="D4" s="79"/>
      <c r="E4" s="79"/>
      <c r="T4" s="221" t="s">
        <v>45</v>
      </c>
      <c r="Z4" s="467" t="s">
        <v>115</v>
      </c>
      <c r="AA4" s="468"/>
      <c r="AB4" s="468"/>
      <c r="AC4" s="468"/>
      <c r="AD4" s="468"/>
      <c r="AE4" s="469"/>
      <c r="AF4" s="470" t="s">
        <v>116</v>
      </c>
      <c r="AG4" s="471"/>
    </row>
    <row r="5" spans="1:40" x14ac:dyDescent="0.25">
      <c r="A5" s="223" t="s">
        <v>117</v>
      </c>
      <c r="B5" s="79"/>
      <c r="C5" s="79"/>
      <c r="D5" s="79"/>
      <c r="E5" s="79"/>
      <c r="Z5" s="467" t="s">
        <v>118</v>
      </c>
      <c r="AA5" s="468"/>
      <c r="AB5" s="468"/>
      <c r="AC5" s="468"/>
      <c r="AD5" s="468"/>
      <c r="AE5" s="469"/>
      <c r="AF5" s="470" t="s">
        <v>119</v>
      </c>
      <c r="AG5" s="471"/>
    </row>
    <row r="6" spans="1:40" x14ac:dyDescent="0.25">
      <c r="A6" s="225"/>
      <c r="B6" s="225"/>
      <c r="C6" s="226"/>
      <c r="D6" s="226"/>
      <c r="E6" s="225"/>
    </row>
    <row r="7" spans="1:40" s="228" customFormat="1" ht="18.75" x14ac:dyDescent="0.25">
      <c r="A7" s="476" t="s">
        <v>136</v>
      </c>
      <c r="B7" s="476"/>
      <c r="C7" s="476"/>
      <c r="D7" s="476"/>
      <c r="E7" s="476"/>
      <c r="F7" s="476"/>
      <c r="G7" s="476"/>
      <c r="H7" s="476"/>
      <c r="I7" s="476"/>
      <c r="J7" s="476"/>
      <c r="K7" s="476"/>
      <c r="L7" s="476"/>
      <c r="M7" s="476"/>
      <c r="N7" s="476"/>
      <c r="O7" s="476"/>
      <c r="P7" s="476"/>
      <c r="Q7" s="476"/>
      <c r="R7" s="476"/>
      <c r="S7" s="476"/>
      <c r="T7" s="476"/>
      <c r="U7" s="476"/>
      <c r="V7" s="476"/>
      <c r="W7" s="476"/>
      <c r="X7" s="476"/>
      <c r="Y7" s="476"/>
      <c r="Z7" s="476"/>
      <c r="AA7" s="476"/>
      <c r="AB7" s="476"/>
      <c r="AC7" s="476"/>
      <c r="AD7" s="476"/>
      <c r="AE7" s="476"/>
      <c r="AF7" s="476"/>
      <c r="AG7" s="476"/>
      <c r="AH7" s="476"/>
      <c r="AI7" s="476"/>
      <c r="AJ7" s="476"/>
      <c r="AK7" s="476"/>
      <c r="AL7" s="476"/>
      <c r="AM7" s="476"/>
      <c r="AN7" s="227"/>
    </row>
    <row r="9" spans="1:40" s="233" customFormat="1" x14ac:dyDescent="0.25">
      <c r="A9" s="477" t="s">
        <v>120</v>
      </c>
      <c r="B9" s="477" t="s">
        <v>121</v>
      </c>
      <c r="C9" s="477" t="s">
        <v>122</v>
      </c>
      <c r="D9" s="480" t="s">
        <v>123</v>
      </c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2"/>
      <c r="AI9" s="483" t="s">
        <v>124</v>
      </c>
      <c r="AJ9" s="229"/>
      <c r="AK9" s="230"/>
      <c r="AL9" s="230"/>
      <c r="AM9" s="231"/>
      <c r="AN9" s="232"/>
    </row>
    <row r="10" spans="1:40" s="233" customFormat="1" x14ac:dyDescent="0.25">
      <c r="A10" s="478"/>
      <c r="B10" s="478"/>
      <c r="C10" s="478"/>
      <c r="D10" s="234">
        <v>1</v>
      </c>
      <c r="E10" s="234">
        <v>2</v>
      </c>
      <c r="F10" s="234">
        <v>3</v>
      </c>
      <c r="G10" s="234">
        <v>4</v>
      </c>
      <c r="H10" s="234">
        <v>5</v>
      </c>
      <c r="I10" s="234">
        <v>6</v>
      </c>
      <c r="J10" s="234">
        <v>7</v>
      </c>
      <c r="K10" s="234">
        <v>8</v>
      </c>
      <c r="L10" s="234">
        <v>9</v>
      </c>
      <c r="M10" s="234">
        <v>10</v>
      </c>
      <c r="N10" s="234">
        <v>11</v>
      </c>
      <c r="O10" s="234">
        <v>12</v>
      </c>
      <c r="P10" s="234">
        <v>13</v>
      </c>
      <c r="Q10" s="234">
        <v>14</v>
      </c>
      <c r="R10" s="234">
        <v>15</v>
      </c>
      <c r="S10" s="234">
        <v>16</v>
      </c>
      <c r="T10" s="234">
        <v>17</v>
      </c>
      <c r="U10" s="234">
        <v>18</v>
      </c>
      <c r="V10" s="234">
        <v>19</v>
      </c>
      <c r="W10" s="234">
        <v>20</v>
      </c>
      <c r="X10" s="234">
        <v>21</v>
      </c>
      <c r="Y10" s="234">
        <v>22</v>
      </c>
      <c r="Z10" s="234">
        <v>23</v>
      </c>
      <c r="AA10" s="234">
        <v>24</v>
      </c>
      <c r="AB10" s="234">
        <v>25</v>
      </c>
      <c r="AC10" s="234">
        <v>26</v>
      </c>
      <c r="AD10" s="234">
        <v>27</v>
      </c>
      <c r="AE10" s="234">
        <v>28</v>
      </c>
      <c r="AF10" s="234">
        <v>29</v>
      </c>
      <c r="AG10" s="234">
        <v>30</v>
      </c>
      <c r="AH10" s="234">
        <v>31</v>
      </c>
      <c r="AI10" s="483"/>
      <c r="AJ10" s="235"/>
      <c r="AK10" s="231"/>
      <c r="AL10" s="231"/>
      <c r="AM10" s="231"/>
      <c r="AN10" s="232"/>
    </row>
    <row r="11" spans="1:40" s="239" customFormat="1" x14ac:dyDescent="0.25">
      <c r="A11" s="479"/>
      <c r="B11" s="479"/>
      <c r="C11" s="479"/>
      <c r="D11" s="237" t="s">
        <v>129</v>
      </c>
      <c r="E11" s="236" t="s">
        <v>130</v>
      </c>
      <c r="F11" s="236" t="s">
        <v>131</v>
      </c>
      <c r="G11" s="234" t="s">
        <v>125</v>
      </c>
      <c r="H11" s="236" t="s">
        <v>126</v>
      </c>
      <c r="I11" s="234" t="s">
        <v>127</v>
      </c>
      <c r="J11" s="236" t="s">
        <v>128</v>
      </c>
      <c r="K11" s="237" t="s">
        <v>129</v>
      </c>
      <c r="L11" s="236" t="s">
        <v>130</v>
      </c>
      <c r="M11" s="236" t="s">
        <v>131</v>
      </c>
      <c r="N11" s="234" t="s">
        <v>125</v>
      </c>
      <c r="O11" s="236" t="s">
        <v>126</v>
      </c>
      <c r="P11" s="234" t="s">
        <v>127</v>
      </c>
      <c r="Q11" s="236" t="s">
        <v>128</v>
      </c>
      <c r="R11" s="237" t="s">
        <v>129</v>
      </c>
      <c r="S11" s="236" t="s">
        <v>130</v>
      </c>
      <c r="T11" s="234" t="s">
        <v>131</v>
      </c>
      <c r="U11" s="236" t="s">
        <v>125</v>
      </c>
      <c r="V11" s="236" t="s">
        <v>126</v>
      </c>
      <c r="W11" s="236" t="s">
        <v>127</v>
      </c>
      <c r="X11" s="236" t="s">
        <v>128</v>
      </c>
      <c r="Y11" s="237" t="s">
        <v>129</v>
      </c>
      <c r="Z11" s="236" t="s">
        <v>130</v>
      </c>
      <c r="AA11" s="234" t="s">
        <v>131</v>
      </c>
      <c r="AB11" s="236" t="s">
        <v>125</v>
      </c>
      <c r="AC11" s="236" t="s">
        <v>126</v>
      </c>
      <c r="AD11" s="236" t="s">
        <v>127</v>
      </c>
      <c r="AE11" s="236" t="s">
        <v>128</v>
      </c>
      <c r="AF11" s="237" t="s">
        <v>129</v>
      </c>
      <c r="AG11" s="236" t="s">
        <v>130</v>
      </c>
      <c r="AH11" s="234" t="s">
        <v>131</v>
      </c>
      <c r="AI11" s="483"/>
      <c r="AJ11" s="238"/>
      <c r="AN11" s="240"/>
    </row>
    <row r="12" spans="1:40" s="239" customFormat="1" x14ac:dyDescent="0.25">
      <c r="A12" s="241">
        <v>1</v>
      </c>
      <c r="B12" s="241" t="s">
        <v>37</v>
      </c>
      <c r="C12" s="241" t="s">
        <v>13</v>
      </c>
      <c r="D12" s="242"/>
      <c r="E12" s="236" t="s">
        <v>110</v>
      </c>
      <c r="F12" s="236" t="s">
        <v>110</v>
      </c>
      <c r="G12" s="236" t="s">
        <v>110</v>
      </c>
      <c r="H12" s="236" t="s">
        <v>110</v>
      </c>
      <c r="I12" s="236" t="s">
        <v>110</v>
      </c>
      <c r="J12" s="236" t="s">
        <v>110</v>
      </c>
      <c r="K12" s="242" t="s">
        <v>110</v>
      </c>
      <c r="L12" s="236" t="s">
        <v>110</v>
      </c>
      <c r="M12" s="236" t="s">
        <v>110</v>
      </c>
      <c r="N12" s="236" t="s">
        <v>110</v>
      </c>
      <c r="O12" s="236" t="s">
        <v>110</v>
      </c>
      <c r="P12" s="236" t="s">
        <v>110</v>
      </c>
      <c r="Q12" s="236" t="s">
        <v>110</v>
      </c>
      <c r="R12" s="242"/>
      <c r="S12" s="236" t="s">
        <v>110</v>
      </c>
      <c r="T12" s="236" t="s">
        <v>110</v>
      </c>
      <c r="U12" s="236" t="s">
        <v>110</v>
      </c>
      <c r="V12" s="236" t="s">
        <v>110</v>
      </c>
      <c r="W12" s="236" t="s">
        <v>110</v>
      </c>
      <c r="X12" s="236" t="s">
        <v>110</v>
      </c>
      <c r="Y12" s="242"/>
      <c r="Z12" s="236" t="s">
        <v>110</v>
      </c>
      <c r="AA12" s="236" t="s">
        <v>110</v>
      </c>
      <c r="AB12" s="236" t="s">
        <v>110</v>
      </c>
      <c r="AC12" s="236" t="s">
        <v>110</v>
      </c>
      <c r="AD12" s="236" t="s">
        <v>110</v>
      </c>
      <c r="AE12" s="236" t="s">
        <v>110</v>
      </c>
      <c r="AF12" s="242"/>
      <c r="AG12" s="236" t="s">
        <v>110</v>
      </c>
      <c r="AH12" s="236" t="s">
        <v>110</v>
      </c>
      <c r="AI12" s="243">
        <f>COUNTIF(D12:AH12,"x")+ COUNTIF(D12:AH12,"x/2")/2+COUNTIF(D12:AH12,"CT")+COUNTIF(D12:AH12,"TT")+COUNTIF(D12:AH12,"P")</f>
        <v>27</v>
      </c>
      <c r="AJ12" s="238"/>
      <c r="AN12" s="240"/>
    </row>
    <row r="13" spans="1:40" s="239" customFormat="1" x14ac:dyDescent="0.25">
      <c r="A13" s="241">
        <v>2</v>
      </c>
      <c r="B13" s="244" t="s">
        <v>36</v>
      </c>
      <c r="C13" s="245" t="s">
        <v>85</v>
      </c>
      <c r="D13" s="242"/>
      <c r="E13" s="236" t="s">
        <v>110</v>
      </c>
      <c r="F13" s="236" t="s">
        <v>110</v>
      </c>
      <c r="G13" s="236" t="s">
        <v>110</v>
      </c>
      <c r="H13" s="236" t="s">
        <v>110</v>
      </c>
      <c r="I13" s="236" t="s">
        <v>110</v>
      </c>
      <c r="J13" s="236" t="s">
        <v>110</v>
      </c>
      <c r="K13" s="242" t="s">
        <v>113</v>
      </c>
      <c r="L13" s="236" t="s">
        <v>110</v>
      </c>
      <c r="M13" s="236" t="s">
        <v>110</v>
      </c>
      <c r="N13" s="236" t="s">
        <v>110</v>
      </c>
      <c r="O13" s="236" t="s">
        <v>113</v>
      </c>
      <c r="P13" s="236" t="s">
        <v>110</v>
      </c>
      <c r="Q13" s="236" t="s">
        <v>110</v>
      </c>
      <c r="R13" s="242" t="s">
        <v>110</v>
      </c>
      <c r="S13" s="236" t="s">
        <v>110</v>
      </c>
      <c r="T13" s="236" t="s">
        <v>110</v>
      </c>
      <c r="U13" s="236" t="s">
        <v>110</v>
      </c>
      <c r="V13" s="236" t="s">
        <v>110</v>
      </c>
      <c r="W13" s="236" t="s">
        <v>110</v>
      </c>
      <c r="X13" s="236" t="s">
        <v>175</v>
      </c>
      <c r="Y13" s="242"/>
      <c r="Z13" s="236" t="s">
        <v>175</v>
      </c>
      <c r="AA13" s="236" t="s">
        <v>175</v>
      </c>
      <c r="AB13" s="236" t="s">
        <v>110</v>
      </c>
      <c r="AC13" s="236" t="s">
        <v>110</v>
      </c>
      <c r="AD13" s="236" t="s">
        <v>110</v>
      </c>
      <c r="AE13" s="236" t="s">
        <v>110</v>
      </c>
      <c r="AF13" s="242"/>
      <c r="AG13" s="236" t="s">
        <v>110</v>
      </c>
      <c r="AH13" s="236" t="s">
        <v>110</v>
      </c>
      <c r="AI13" s="243">
        <f>COUNTIF(D13:AH13,"x")+ COUNTIF(D13:AH13,"x/2")/2+COUNTIF(D13:AH13,"CT")+COUNTIF(D13:AH13,"TT")+COUNTIF(D13:AH13,"P")</f>
        <v>27</v>
      </c>
      <c r="AJ13" s="238"/>
      <c r="AN13" s="240"/>
    </row>
    <row r="14" spans="1:40" s="239" customFormat="1" x14ac:dyDescent="0.25">
      <c r="A14" s="241">
        <v>3</v>
      </c>
      <c r="B14" s="241" t="s">
        <v>73</v>
      </c>
      <c r="C14" s="245" t="s">
        <v>85</v>
      </c>
      <c r="D14" s="242"/>
      <c r="E14" s="236" t="s">
        <v>110</v>
      </c>
      <c r="F14" s="236" t="s">
        <v>110</v>
      </c>
      <c r="G14" s="236" t="s">
        <v>110</v>
      </c>
      <c r="H14" s="236" t="s">
        <v>110</v>
      </c>
      <c r="I14" s="236" t="s">
        <v>110</v>
      </c>
      <c r="J14" s="236" t="s">
        <v>110</v>
      </c>
      <c r="K14" s="242" t="s">
        <v>110</v>
      </c>
      <c r="L14" s="236" t="s">
        <v>110</v>
      </c>
      <c r="M14" s="236" t="s">
        <v>110</v>
      </c>
      <c r="N14" s="236" t="s">
        <v>110</v>
      </c>
      <c r="O14" s="236" t="s">
        <v>110</v>
      </c>
      <c r="P14" s="236" t="s">
        <v>110</v>
      </c>
      <c r="Q14" s="236" t="s">
        <v>110</v>
      </c>
      <c r="R14" s="242"/>
      <c r="S14" s="236" t="s">
        <v>110</v>
      </c>
      <c r="T14" s="236" t="s">
        <v>110</v>
      </c>
      <c r="U14" s="236" t="s">
        <v>110</v>
      </c>
      <c r="V14" s="236" t="s">
        <v>110</v>
      </c>
      <c r="W14" s="236" t="s">
        <v>110</v>
      </c>
      <c r="X14" s="236" t="s">
        <v>110</v>
      </c>
      <c r="Y14" s="242"/>
      <c r="Z14" s="236" t="s">
        <v>110</v>
      </c>
      <c r="AA14" s="236" t="s">
        <v>110</v>
      </c>
      <c r="AB14" s="236" t="s">
        <v>110</v>
      </c>
      <c r="AC14" s="236" t="s">
        <v>110</v>
      </c>
      <c r="AD14" s="236" t="s">
        <v>110</v>
      </c>
      <c r="AE14" s="236" t="s">
        <v>110</v>
      </c>
      <c r="AF14" s="242"/>
      <c r="AG14" s="236" t="s">
        <v>110</v>
      </c>
      <c r="AH14" s="236" t="s">
        <v>110</v>
      </c>
      <c r="AI14" s="243">
        <f>COUNTIF(D14:AH14,"x")+ COUNTIF(D14:AH14,"x/2")/2+COUNTIF(D14:AH14,"CT")+COUNTIF(D14:AH14,"TT")+COUNTIF(D14:AH14,"P")</f>
        <v>27</v>
      </c>
      <c r="AJ14" s="238"/>
      <c r="AN14" s="240"/>
    </row>
    <row r="15" spans="1:40" s="239" customFormat="1" x14ac:dyDescent="0.25">
      <c r="A15" s="241">
        <v>4</v>
      </c>
      <c r="B15" s="241" t="s">
        <v>134</v>
      </c>
      <c r="C15" s="245" t="s">
        <v>135</v>
      </c>
      <c r="D15" s="242"/>
      <c r="E15" s="236" t="s">
        <v>110</v>
      </c>
      <c r="F15" s="236" t="s">
        <v>110</v>
      </c>
      <c r="G15" s="236" t="s">
        <v>110</v>
      </c>
      <c r="H15" s="236" t="s">
        <v>110</v>
      </c>
      <c r="I15" s="236" t="s">
        <v>110</v>
      </c>
      <c r="J15" s="236" t="s">
        <v>110</v>
      </c>
      <c r="K15" s="242" t="s">
        <v>110</v>
      </c>
      <c r="L15" s="236" t="s">
        <v>110</v>
      </c>
      <c r="M15" s="236" t="s">
        <v>110</v>
      </c>
      <c r="N15" s="236" t="s">
        <v>110</v>
      </c>
      <c r="O15" s="236" t="s">
        <v>110</v>
      </c>
      <c r="P15" s="236" t="s">
        <v>110</v>
      </c>
      <c r="Q15" s="236" t="s">
        <v>110</v>
      </c>
      <c r="R15" s="242"/>
      <c r="S15" s="236" t="s">
        <v>110</v>
      </c>
      <c r="T15" s="236" t="s">
        <v>110</v>
      </c>
      <c r="U15" s="236" t="s">
        <v>110</v>
      </c>
      <c r="V15" s="236" t="s">
        <v>110</v>
      </c>
      <c r="W15" s="236" t="s">
        <v>110</v>
      </c>
      <c r="X15" s="236" t="s">
        <v>110</v>
      </c>
      <c r="Y15" s="242"/>
      <c r="Z15" s="236" t="s">
        <v>110</v>
      </c>
      <c r="AA15" s="236" t="s">
        <v>110</v>
      </c>
      <c r="AB15" s="236" t="s">
        <v>110</v>
      </c>
      <c r="AC15" s="236" t="s">
        <v>110</v>
      </c>
      <c r="AD15" s="236" t="s">
        <v>110</v>
      </c>
      <c r="AE15" s="236" t="s">
        <v>110</v>
      </c>
      <c r="AF15" s="242"/>
      <c r="AG15" s="236" t="s">
        <v>110</v>
      </c>
      <c r="AH15" s="236" t="s">
        <v>110</v>
      </c>
      <c r="AI15" s="243">
        <f>COUNTIF(D15:AH15,"x")+ COUNTIF(D15:AH15,"x/2")/2+COUNTIF(D15:AH15,"CT")+COUNTIF(D15:AH15,"TT")+COUNTIF(D15:AH15,"P")</f>
        <v>27</v>
      </c>
      <c r="AJ15" s="238"/>
      <c r="AN15" s="240"/>
    </row>
    <row r="16" spans="1:40" s="239" customFormat="1" x14ac:dyDescent="0.25">
      <c r="A16" s="484" t="s">
        <v>132</v>
      </c>
      <c r="B16" s="485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8">
        <f>SUM(AI12:AI14)</f>
        <v>81</v>
      </c>
      <c r="AJ16" s="249"/>
      <c r="AK16" s="250"/>
      <c r="AL16" s="250"/>
      <c r="AN16" s="240"/>
    </row>
    <row r="18" spans="1:40" s="256" customFormat="1" x14ac:dyDescent="0.25">
      <c r="A18" s="486" t="s">
        <v>13</v>
      </c>
      <c r="B18" s="486"/>
      <c r="C18" s="486"/>
      <c r="D18" s="486"/>
      <c r="E18" s="486"/>
      <c r="F18" s="486"/>
      <c r="G18" s="486"/>
      <c r="H18" s="251"/>
      <c r="I18" s="487"/>
      <c r="J18" s="487"/>
      <c r="K18" s="487"/>
      <c r="L18" s="487"/>
      <c r="M18" s="487"/>
      <c r="N18" s="252"/>
      <c r="O18" s="487" t="s">
        <v>133</v>
      </c>
      <c r="P18" s="487"/>
      <c r="Q18" s="487"/>
      <c r="R18" s="487"/>
      <c r="S18" s="487"/>
      <c r="T18" s="487"/>
      <c r="U18" s="487"/>
      <c r="V18" s="487"/>
      <c r="W18" s="487"/>
      <c r="X18" s="487"/>
      <c r="Y18" s="487"/>
      <c r="Z18" s="253"/>
      <c r="AA18" s="253"/>
      <c r="AB18" s="254"/>
      <c r="AC18" s="487"/>
      <c r="AD18" s="487"/>
      <c r="AE18" s="487"/>
      <c r="AF18" s="487"/>
      <c r="AG18" s="487"/>
      <c r="AH18" s="487"/>
      <c r="AI18" s="487"/>
      <c r="AJ18" s="487"/>
      <c r="AK18" s="487"/>
      <c r="AL18" s="487"/>
      <c r="AM18" s="487"/>
      <c r="AN18" s="255"/>
    </row>
    <row r="25" spans="1:40" x14ac:dyDescent="0.25">
      <c r="A25" s="257"/>
      <c r="B25" s="258"/>
      <c r="C25" s="257"/>
      <c r="D25" s="257"/>
    </row>
    <row r="26" spans="1:40" x14ac:dyDescent="0.25">
      <c r="A26" s="257"/>
      <c r="B26" s="258"/>
      <c r="C26" s="257"/>
      <c r="D26" s="257"/>
    </row>
    <row r="27" spans="1:40" x14ac:dyDescent="0.25">
      <c r="A27" s="225"/>
      <c r="B27" s="226"/>
      <c r="C27" s="225"/>
      <c r="D27" s="225"/>
    </row>
    <row r="28" spans="1:40" x14ac:dyDescent="0.25">
      <c r="A28" s="225"/>
      <c r="B28" s="226"/>
      <c r="C28" s="225"/>
      <c r="D28" s="225"/>
    </row>
    <row r="32" spans="1:40" s="259" customFormat="1" x14ac:dyDescent="0.25">
      <c r="AN32" s="260"/>
    </row>
    <row r="33" spans="3:40" s="259" customFormat="1" x14ac:dyDescent="0.25">
      <c r="AN33" s="260"/>
    </row>
    <row r="34" spans="3:40" s="259" customFormat="1" x14ac:dyDescent="0.25"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475"/>
      <c r="R34" s="475"/>
      <c r="S34" s="475"/>
      <c r="T34" s="475"/>
      <c r="U34" s="475"/>
      <c r="V34" s="475"/>
      <c r="W34" s="475"/>
      <c r="X34" s="475"/>
      <c r="AN34" s="260"/>
    </row>
    <row r="35" spans="3:40" s="259" customFormat="1" x14ac:dyDescent="0.25">
      <c r="G35" s="475"/>
      <c r="H35" s="475"/>
      <c r="I35" s="475"/>
      <c r="J35" s="475"/>
      <c r="K35" s="475"/>
      <c r="L35" s="475"/>
      <c r="M35" s="475"/>
      <c r="N35" s="47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AN35" s="260"/>
    </row>
    <row r="36" spans="3:40" s="259" customFormat="1" x14ac:dyDescent="0.25">
      <c r="G36" s="475"/>
      <c r="H36" s="475"/>
      <c r="I36" s="475"/>
      <c r="J36" s="475"/>
      <c r="K36" s="475"/>
      <c r="L36" s="475"/>
      <c r="M36" s="475"/>
      <c r="N36" s="475"/>
      <c r="O36" s="475"/>
      <c r="P36" s="475"/>
      <c r="Q36" s="475"/>
      <c r="R36" s="475"/>
      <c r="S36" s="475"/>
      <c r="T36" s="475"/>
      <c r="U36" s="475"/>
      <c r="V36" s="475"/>
      <c r="W36" s="475"/>
      <c r="X36" s="475"/>
      <c r="AN36" s="260"/>
    </row>
    <row r="37" spans="3:40" s="259" customFormat="1" x14ac:dyDescent="0.25">
      <c r="G37" s="475"/>
      <c r="H37" s="475"/>
      <c r="I37" s="475"/>
      <c r="J37" s="475"/>
      <c r="K37" s="475"/>
      <c r="L37" s="475"/>
      <c r="M37" s="475"/>
      <c r="N37" s="475"/>
      <c r="O37" s="475"/>
      <c r="P37" s="475"/>
      <c r="Q37" s="475"/>
      <c r="R37" s="475"/>
      <c r="S37" s="475"/>
      <c r="T37" s="475"/>
      <c r="U37" s="475"/>
      <c r="V37" s="475"/>
      <c r="W37" s="475"/>
      <c r="X37" s="475"/>
      <c r="AN37" s="260"/>
    </row>
    <row r="38" spans="3:40" s="259" customFormat="1" x14ac:dyDescent="0.25">
      <c r="G38" s="475"/>
      <c r="H38" s="475"/>
      <c r="I38" s="475"/>
      <c r="J38" s="475"/>
      <c r="K38" s="475"/>
      <c r="L38" s="475"/>
      <c r="M38" s="47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5"/>
      <c r="AN38" s="260"/>
    </row>
    <row r="39" spans="3:40" x14ac:dyDescent="0.25">
      <c r="C39" s="221"/>
      <c r="D39" s="221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475"/>
      <c r="T39" s="475"/>
      <c r="U39" s="475"/>
      <c r="V39" s="475"/>
      <c r="W39" s="475"/>
      <c r="X39" s="475"/>
      <c r="AN39" s="221"/>
    </row>
    <row r="40" spans="3:40" x14ac:dyDescent="0.25">
      <c r="C40" s="221"/>
      <c r="D40" s="221"/>
      <c r="AN40" s="221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96" t="s">
        <v>0</v>
      </c>
      <c r="B1" s="496"/>
      <c r="C1" s="496"/>
      <c r="D1" s="496"/>
      <c r="E1" s="80"/>
      <c r="F1" s="497" t="s">
        <v>1</v>
      </c>
      <c r="G1" s="497"/>
      <c r="H1" s="497"/>
      <c r="I1" s="497"/>
      <c r="J1" s="497"/>
      <c r="K1" s="497"/>
    </row>
    <row r="2" spans="1:12" s="39" customFormat="1" ht="15" x14ac:dyDescent="0.2">
      <c r="A2" s="498" t="s">
        <v>107</v>
      </c>
      <c r="B2" s="498"/>
      <c r="C2" s="498"/>
      <c r="D2" s="498"/>
      <c r="E2" s="80"/>
      <c r="F2" s="499" t="s">
        <v>2</v>
      </c>
      <c r="G2" s="499"/>
      <c r="H2" s="499"/>
      <c r="I2" s="499"/>
      <c r="J2" s="499"/>
      <c r="K2" s="499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00" t="s">
        <v>56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</row>
    <row r="5" spans="1:12" s="43" customFormat="1" x14ac:dyDescent="0.25">
      <c r="A5" s="501" t="s">
        <v>104</v>
      </c>
      <c r="B5" s="501"/>
      <c r="C5" s="501"/>
      <c r="D5" s="501"/>
      <c r="E5" s="501"/>
      <c r="F5" s="501"/>
      <c r="G5" s="501"/>
      <c r="H5" s="501"/>
      <c r="I5" s="501"/>
      <c r="J5" s="501"/>
      <c r="K5" s="501"/>
      <c r="L5" s="501"/>
    </row>
    <row r="6" spans="1:12" x14ac:dyDescent="0.25">
      <c r="J6" s="502" t="s">
        <v>57</v>
      </c>
      <c r="K6" s="502"/>
      <c r="L6" s="502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93" t="s">
        <v>71</v>
      </c>
      <c r="B9" s="494"/>
      <c r="C9" s="494"/>
      <c r="D9" s="495"/>
      <c r="E9" s="149"/>
      <c r="F9" s="153">
        <f>SUM(F10:F12)</f>
        <v>28038461.53846154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28038461.53846154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/>
      <c r="J10" s="83">
        <f>F10-G10-H10+I10</f>
        <v>15576923.076923076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/>
      <c r="J11" s="48">
        <f>F11-G11-H11+I11</f>
        <v>6230769.230769231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27</v>
      </c>
      <c r="F12" s="52">
        <f>D12/26*E12</f>
        <v>6230769.230769231</v>
      </c>
      <c r="G12" s="53"/>
      <c r="H12" s="53"/>
      <c r="I12" s="53"/>
      <c r="J12" s="53">
        <f>F12-G12-H12+I12</f>
        <v>6230769.230769231</v>
      </c>
      <c r="K12" s="53"/>
      <c r="L12" s="50"/>
    </row>
    <row r="13" spans="1:12" s="49" customFormat="1" x14ac:dyDescent="0.25">
      <c r="A13" s="490" t="s">
        <v>75</v>
      </c>
      <c r="B13" s="491"/>
      <c r="C13" s="491"/>
      <c r="D13" s="492"/>
      <c r="E13" s="89"/>
      <c r="F13" s="153">
        <f>SUM(F14:F14)</f>
        <v>3634615.384615385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3634615.384615385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27</v>
      </c>
      <c r="F14" s="56">
        <f>D14/26*E14</f>
        <v>3634615.384615385</v>
      </c>
      <c r="G14" s="57"/>
      <c r="H14" s="57"/>
      <c r="I14" s="57"/>
      <c r="J14" s="57">
        <f>F14-G14-H14+I14</f>
        <v>3634615.384615385</v>
      </c>
      <c r="K14" s="57"/>
      <c r="L14" s="54"/>
    </row>
    <row r="15" spans="1:12" s="58" customFormat="1" ht="14.25" x14ac:dyDescent="0.25">
      <c r="A15" s="503" t="s">
        <v>35</v>
      </c>
      <c r="B15" s="504"/>
      <c r="C15" s="505"/>
      <c r="D15" s="86"/>
      <c r="E15" s="87"/>
      <c r="F15" s="86">
        <f>F13+F9</f>
        <v>31673076.923076924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31673076.923076924</v>
      </c>
      <c r="K15" s="85"/>
      <c r="L15" s="85"/>
    </row>
    <row r="17" spans="2:11" s="58" customFormat="1" ht="14.25" x14ac:dyDescent="0.25">
      <c r="B17" s="488"/>
      <c r="C17" s="488"/>
      <c r="D17" s="488"/>
      <c r="E17" s="82"/>
      <c r="H17" s="488"/>
      <c r="I17" s="488"/>
      <c r="J17" s="488"/>
      <c r="K17" s="488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88" t="s">
        <v>91</v>
      </c>
      <c r="I18" s="488"/>
      <c r="J18" s="488"/>
      <c r="K18" s="488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89" t="s">
        <v>92</v>
      </c>
      <c r="I19" s="489"/>
      <c r="J19" s="489"/>
      <c r="K19" s="489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2020-11-17T10:23:32Z</dcterms:modified>
</cp:coreProperties>
</file>