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ÀNGNHẬP" sheetId="2" r:id="rId1"/>
    <sheet name="HÀNG TRẢ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2" l="1"/>
  <c r="J52" i="2"/>
  <c r="H52" i="2"/>
  <c r="F52" i="2"/>
  <c r="H51" i="2"/>
  <c r="J51" i="2" s="1"/>
  <c r="M51" i="2" s="1"/>
  <c r="H50" i="2"/>
  <c r="J50" i="2" s="1"/>
  <c r="M50" i="2" s="1"/>
  <c r="H49" i="2"/>
  <c r="J49" i="2" s="1"/>
  <c r="M49" i="2" s="1"/>
  <c r="H48" i="2"/>
  <c r="J48" i="2" s="1"/>
  <c r="M48" i="2" s="1"/>
  <c r="L79" i="1"/>
  <c r="L80" i="1"/>
  <c r="L81" i="1"/>
  <c r="L82" i="1"/>
  <c r="L83" i="1"/>
  <c r="L84" i="1"/>
  <c r="I84" i="1"/>
  <c r="G84" i="1"/>
  <c r="E84" i="1"/>
  <c r="G83" i="1"/>
  <c r="I83" i="1" s="1"/>
  <c r="G82" i="1"/>
  <c r="I82" i="1" s="1"/>
  <c r="G81" i="1"/>
  <c r="I81" i="1" s="1"/>
  <c r="G80" i="1"/>
  <c r="I80" i="1" s="1"/>
  <c r="G79" i="1"/>
  <c r="I79" i="1" s="1"/>
  <c r="G78" i="1" l="1"/>
  <c r="I78" i="1" s="1"/>
  <c r="L78" i="1" s="1"/>
  <c r="G77" i="1"/>
  <c r="I77" i="1" s="1"/>
  <c r="L77" i="1" s="1"/>
  <c r="G76" i="1"/>
  <c r="I76" i="1" s="1"/>
  <c r="L76" i="1" s="1"/>
  <c r="G75" i="1"/>
  <c r="I75" i="1" s="1"/>
  <c r="L75" i="1" s="1"/>
  <c r="G74" i="1"/>
  <c r="I74" i="1" s="1"/>
  <c r="L74" i="1" s="1"/>
  <c r="G73" i="1"/>
  <c r="I73" i="1" s="1"/>
  <c r="L73" i="1" s="1"/>
  <c r="G72" i="1"/>
  <c r="I72" i="1" s="1"/>
  <c r="L72" i="1" s="1"/>
  <c r="G71" i="1"/>
  <c r="I71" i="1" s="1"/>
  <c r="L71" i="1" s="1"/>
  <c r="G70" i="1"/>
  <c r="H47" i="2"/>
  <c r="J47" i="2" s="1"/>
  <c r="M47" i="2" s="1"/>
  <c r="H46" i="2"/>
  <c r="J46" i="2" s="1"/>
  <c r="M46" i="2" s="1"/>
  <c r="H45" i="2"/>
  <c r="J45" i="2" s="1"/>
  <c r="M45" i="2" s="1"/>
  <c r="H44" i="2"/>
  <c r="J44" i="2" s="1"/>
  <c r="M44" i="2" s="1"/>
  <c r="H43" i="2"/>
  <c r="J43" i="2" s="1"/>
  <c r="M43" i="2" s="1"/>
  <c r="I70" i="1" l="1"/>
  <c r="G64" i="1"/>
  <c r="I64" i="1" s="1"/>
  <c r="L64" i="1" s="1"/>
  <c r="G57" i="1"/>
  <c r="I57" i="1" s="1"/>
  <c r="L57" i="1" s="1"/>
  <c r="G69" i="1"/>
  <c r="I69" i="1" s="1"/>
  <c r="L69" i="1" s="1"/>
  <c r="G66" i="1"/>
  <c r="I66" i="1" s="1"/>
  <c r="G67" i="1"/>
  <c r="I67" i="1" s="1"/>
  <c r="L67" i="1" s="1"/>
  <c r="G68" i="1"/>
  <c r="I68" i="1" s="1"/>
  <c r="L68" i="1" s="1"/>
  <c r="G65" i="1"/>
  <c r="I65" i="1" s="1"/>
  <c r="L65" i="1" s="1"/>
  <c r="G63" i="1"/>
  <c r="I63" i="1" s="1"/>
  <c r="L63" i="1" s="1"/>
  <c r="H42" i="2"/>
  <c r="J42" i="2" s="1"/>
  <c r="M42" i="2" s="1"/>
  <c r="H41" i="2"/>
  <c r="J41" i="2" s="1"/>
  <c r="M41" i="2" s="1"/>
  <c r="H40" i="2"/>
  <c r="J40" i="2" s="1"/>
  <c r="M40" i="2" s="1"/>
  <c r="H39" i="2"/>
  <c r="J39" i="2" s="1"/>
  <c r="M39" i="2" s="1"/>
  <c r="H38" i="2"/>
  <c r="J38" i="2" s="1"/>
  <c r="M38" i="2" s="1"/>
  <c r="H37" i="2"/>
  <c r="J37" i="2" s="1"/>
  <c r="M37" i="2" s="1"/>
  <c r="L70" i="1" l="1"/>
  <c r="L66" i="1"/>
  <c r="H17" i="2" l="1"/>
  <c r="J17" i="2" s="1"/>
  <c r="M17" i="2" s="1"/>
  <c r="G42" i="1" l="1"/>
  <c r="I42" i="1" s="1"/>
  <c r="L42" i="1" s="1"/>
  <c r="G41" i="1"/>
  <c r="I41" i="1" s="1"/>
  <c r="L41" i="1" s="1"/>
  <c r="G40" i="1"/>
  <c r="I40" i="1" s="1"/>
  <c r="L40" i="1" s="1"/>
  <c r="G39" i="1"/>
  <c r="I39" i="1" s="1"/>
  <c r="L39" i="1" s="1"/>
  <c r="G38" i="1"/>
  <c r="I38" i="1" s="1"/>
  <c r="L38" i="1" s="1"/>
  <c r="G37" i="1"/>
  <c r="I37" i="1" s="1"/>
  <c r="L37" i="1" s="1"/>
  <c r="G36" i="1"/>
  <c r="I36" i="1" s="1"/>
  <c r="L36" i="1" s="1"/>
  <c r="G35" i="1"/>
  <c r="G34" i="1"/>
  <c r="I34" i="1" s="1"/>
  <c r="L34" i="1" s="1"/>
  <c r="I35" i="1" l="1"/>
  <c r="G59" i="1"/>
  <c r="I59" i="1" s="1"/>
  <c r="L59" i="1" s="1"/>
  <c r="G60" i="1"/>
  <c r="I60" i="1" s="1"/>
  <c r="L60" i="1" s="1"/>
  <c r="G61" i="1"/>
  <c r="I61" i="1" s="1"/>
  <c r="L61" i="1" s="1"/>
  <c r="G62" i="1"/>
  <c r="I62" i="1" s="1"/>
  <c r="L62" i="1" s="1"/>
  <c r="H35" i="2"/>
  <c r="J35" i="2" s="1"/>
  <c r="M35" i="2" s="1"/>
  <c r="H34" i="2"/>
  <c r="J34" i="2" s="1"/>
  <c r="M34" i="2" s="1"/>
  <c r="H33" i="2"/>
  <c r="J33" i="2" s="1"/>
  <c r="M33" i="2" s="1"/>
  <c r="H36" i="2"/>
  <c r="J36" i="2" s="1"/>
  <c r="M36" i="2" s="1"/>
  <c r="G58" i="1"/>
  <c r="I58" i="1" s="1"/>
  <c r="L58" i="1" s="1"/>
  <c r="G56" i="1"/>
  <c r="I56" i="1" s="1"/>
  <c r="L56" i="1" s="1"/>
  <c r="G55" i="1"/>
  <c r="I55" i="1" s="1"/>
  <c r="L55" i="1" s="1"/>
  <c r="G54" i="1"/>
  <c r="I54" i="1" s="1"/>
  <c r="L54" i="1" s="1"/>
  <c r="G53" i="1"/>
  <c r="I53" i="1" s="1"/>
  <c r="L53" i="1" s="1"/>
  <c r="G52" i="1"/>
  <c r="I52" i="1" s="1"/>
  <c r="L52" i="1" s="1"/>
  <c r="G51" i="1"/>
  <c r="I51" i="1" s="1"/>
  <c r="L51" i="1" s="1"/>
  <c r="G50" i="1"/>
  <c r="I50" i="1" s="1"/>
  <c r="L50" i="1" s="1"/>
  <c r="G49" i="1"/>
  <c r="I49" i="1" s="1"/>
  <c r="L49" i="1" s="1"/>
  <c r="G48" i="1"/>
  <c r="I48" i="1" s="1"/>
  <c r="L48" i="1" s="1"/>
  <c r="G47" i="1"/>
  <c r="I47" i="1" s="1"/>
  <c r="L47" i="1" s="1"/>
  <c r="G46" i="1"/>
  <c r="I46" i="1" s="1"/>
  <c r="L46" i="1" s="1"/>
  <c r="L35" i="1" l="1"/>
  <c r="H26" i="2"/>
  <c r="J26" i="2" s="1"/>
  <c r="M26" i="2" s="1"/>
  <c r="H27" i="2"/>
  <c r="J27" i="2" s="1"/>
  <c r="M27" i="2" s="1"/>
  <c r="H28" i="2"/>
  <c r="J28" i="2" s="1"/>
  <c r="M28" i="2" s="1"/>
  <c r="H29" i="2"/>
  <c r="J29" i="2" s="1"/>
  <c r="M29" i="2" s="1"/>
  <c r="H30" i="2"/>
  <c r="J30" i="2" s="1"/>
  <c r="M30" i="2" s="1"/>
  <c r="H31" i="2"/>
  <c r="J31" i="2" s="1"/>
  <c r="M31" i="2" s="1"/>
  <c r="H32" i="2"/>
  <c r="J32" i="2" s="1"/>
  <c r="M32" i="2" s="1"/>
  <c r="H25" i="2"/>
  <c r="J25" i="2" s="1"/>
  <c r="M25" i="2" s="1"/>
  <c r="H24" i="2"/>
  <c r="J24" i="2" s="1"/>
  <c r="M24" i="2" s="1"/>
  <c r="G26" i="1" l="1"/>
  <c r="I26" i="1" s="1"/>
  <c r="L26" i="1" s="1"/>
  <c r="G27" i="1" l="1"/>
  <c r="I27" i="1" s="1"/>
  <c r="L27" i="1" s="1"/>
  <c r="G25" i="1"/>
  <c r="I25" i="1" s="1"/>
  <c r="L25" i="1" s="1"/>
  <c r="G24" i="1"/>
  <c r="I24" i="1" s="1"/>
  <c r="L24" i="1" s="1"/>
  <c r="G23" i="1"/>
  <c r="I23" i="1" s="1"/>
  <c r="L23" i="1" s="1"/>
  <c r="G22" i="1"/>
  <c r="I22" i="1" s="1"/>
  <c r="L22" i="1" s="1"/>
  <c r="G21" i="1"/>
  <c r="I21" i="1" s="1"/>
  <c r="L21" i="1" s="1"/>
  <c r="G20" i="1"/>
  <c r="I20" i="1" s="1"/>
  <c r="L20" i="1" s="1"/>
  <c r="G19" i="1"/>
  <c r="I19" i="1" s="1"/>
  <c r="L19" i="1" s="1"/>
  <c r="G18" i="1"/>
  <c r="I18" i="1" s="1"/>
  <c r="L18" i="1" s="1"/>
  <c r="G17" i="1"/>
  <c r="I17" i="1" s="1"/>
  <c r="L17" i="1" s="1"/>
  <c r="G16" i="1"/>
  <c r="I16" i="1" s="1"/>
  <c r="L16" i="1" s="1"/>
  <c r="G15" i="1"/>
  <c r="I15" i="1" s="1"/>
  <c r="L15" i="1" s="1"/>
  <c r="G14" i="1"/>
  <c r="I14" i="1" s="1"/>
  <c r="L14" i="1" s="1"/>
  <c r="G13" i="1"/>
  <c r="I13" i="1" s="1"/>
  <c r="L13" i="1" s="1"/>
  <c r="G12" i="1"/>
  <c r="I12" i="1" s="1"/>
  <c r="L12" i="1" s="1"/>
  <c r="G11" i="1"/>
  <c r="I11" i="1" s="1"/>
  <c r="L11" i="1" s="1"/>
  <c r="G10" i="1"/>
  <c r="I10" i="1" s="1"/>
  <c r="L10" i="1" s="1"/>
  <c r="G9" i="1"/>
  <c r="I9" i="1" s="1"/>
  <c r="L9" i="1" s="1"/>
  <c r="G8" i="1"/>
  <c r="H23" i="2"/>
  <c r="J23" i="2" s="1"/>
  <c r="M23" i="2" s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I8" i="1" l="1"/>
  <c r="J7" i="2"/>
  <c r="L8" i="1" l="1"/>
  <c r="M7" i="2"/>
</calcChain>
</file>

<file path=xl/sharedStrings.xml><?xml version="1.0" encoding="utf-8"?>
<sst xmlns="http://schemas.openxmlformats.org/spreadsheetml/2006/main" count="233" uniqueCount="42">
  <si>
    <t>CÔNG TY CỔ PHẦN ĐT &amp; PT NANO MILK</t>
  </si>
  <si>
    <t xml:space="preserve"> Số:………./PKD. MST: 0108806878</t>
  </si>
  <si>
    <t>BẢNG TỔNG HỢP CÔNG NỢ ĐẠI LÝ THANH HÀ - VĨNH PHÚC</t>
  </si>
  <si>
    <t>Số HĐ</t>
  </si>
  <si>
    <t>Thanh Hà</t>
  </si>
  <si>
    <t>Vĩnh Phúc</t>
  </si>
  <si>
    <t>1CX45</t>
  </si>
  <si>
    <t>1CX90</t>
  </si>
  <si>
    <t>2CX90</t>
  </si>
  <si>
    <t>3CX90</t>
  </si>
  <si>
    <t>GCX90</t>
  </si>
  <si>
    <t>SN45</t>
  </si>
  <si>
    <t>GC48</t>
  </si>
  <si>
    <t>TĐ12</t>
  </si>
  <si>
    <t>BCX90</t>
  </si>
  <si>
    <t>GC90</t>
  </si>
  <si>
    <t>TĐ90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</si>
  <si>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</si>
  <si>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</si>
  <si>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</si>
  <si>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</si>
  <si>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</si>
  <si>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</si>
  <si>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</si>
  <si>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</si>
  <si>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</si>
  <si>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</si>
  <si>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</si>
  <si>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</si>
  <si>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Chưa thanh toán (131)</t>
  </si>
  <si>
    <t>STT</t>
  </si>
  <si>
    <t>Thành tiền sau CK(VNĐ)</t>
  </si>
  <si>
    <t>Tiền bán hàng thực tế thu về</t>
  </si>
  <si>
    <t>Thành tiền (VNĐ)</t>
  </si>
  <si>
    <t xml:space="preserve"> </t>
  </si>
  <si>
    <t>TỔNG CỘNG</t>
  </si>
  <si>
    <t>Tiền hàng thực tế thu về</t>
  </si>
  <si>
    <t>TM</t>
  </si>
  <si>
    <t>CK</t>
  </si>
  <si>
    <t>BẢNG TỔNG HỢP HÀNG TRẢ ĐẠI LÝ THANH HÀ - VĨNH PHÚC</t>
  </si>
  <si>
    <t>2CX45</t>
  </si>
  <si>
    <t>BCX45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</si>
</sst>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 tint="-0.499984740745262"/>
      <name val="Times New Roman"/>
      <family val="1"/>
    </font>
    <font>
      <sz val="11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2" fillId="0" borderId="1" xfId="1" applyNumberFormat="1" applyFont="1" applyBorder="1" applyAlignment="1">
      <alignment horizontal="right" vertical="center"/>
    </xf>
    <xf numFmtId="9" fontId="2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center" vertical="center"/>
    </xf>
    <xf numFmtId="165" fontId="2" fillId="0" borderId="2" xfId="1" applyNumberFormat="1" applyFont="1" applyBorder="1" applyAlignment="1">
      <alignment vertical="center"/>
    </xf>
    <xf numFmtId="165" fontId="2" fillId="0" borderId="3" xfId="1" applyNumberFormat="1" applyFont="1" applyBorder="1" applyAlignment="1">
      <alignment horizontal="right" vertical="center"/>
    </xf>
    <xf numFmtId="9" fontId="2" fillId="0" borderId="3" xfId="2" applyFont="1" applyBorder="1" applyAlignment="1">
      <alignment horizontal="center" vertical="center"/>
    </xf>
    <xf numFmtId="165" fontId="2" fillId="0" borderId="3" xfId="1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5" fontId="2" fillId="0" borderId="4" xfId="1" applyNumberFormat="1" applyFont="1" applyBorder="1" applyAlignment="1">
      <alignment horizontal="right" vertical="center"/>
    </xf>
    <xf numFmtId="9" fontId="2" fillId="0" borderId="4" xfId="2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165" fontId="2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6" fontId="2" fillId="0" borderId="2" xfId="1" applyNumberFormat="1" applyFont="1" applyBorder="1" applyAlignment="1">
      <alignment vertical="center"/>
    </xf>
    <xf numFmtId="9" fontId="2" fillId="0" borderId="2" xfId="2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66" fontId="2" fillId="0" borderId="3" xfId="1" applyNumberFormat="1" applyFont="1" applyBorder="1" applyAlignment="1">
      <alignment vertical="center"/>
    </xf>
    <xf numFmtId="9" fontId="2" fillId="0" borderId="3" xfId="2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66" fontId="2" fillId="0" borderId="12" xfId="1" applyNumberFormat="1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165" fontId="2" fillId="0" borderId="12" xfId="1" applyNumberFormat="1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166" fontId="3" fillId="0" borderId="4" xfId="1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9" fontId="3" fillId="0" borderId="4" xfId="2" applyFont="1" applyBorder="1" applyAlignment="1">
      <alignment vertical="center" wrapText="1"/>
    </xf>
    <xf numFmtId="165" fontId="4" fillId="0" borderId="4" xfId="1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4" xfId="0" applyFont="1" applyBorder="1"/>
    <xf numFmtId="165" fontId="4" fillId="0" borderId="4" xfId="0" applyNumberFormat="1" applyFont="1" applyBorder="1"/>
    <xf numFmtId="0" fontId="2" fillId="0" borderId="0" xfId="0" applyFont="1" applyAlignment="1">
      <alignment vertical="center"/>
    </xf>
    <xf numFmtId="0" fontId="9" fillId="0" borderId="4" xfId="0" applyFont="1" applyBorder="1"/>
    <xf numFmtId="166" fontId="9" fillId="0" borderId="4" xfId="0" applyNumberFormat="1" applyFont="1" applyBorder="1"/>
    <xf numFmtId="165" fontId="9" fillId="0" borderId="4" xfId="0" applyNumberFormat="1" applyFont="1" applyBorder="1"/>
    <xf numFmtId="165" fontId="9" fillId="0" borderId="4" xfId="0" applyNumberFormat="1" applyFont="1" applyFill="1" applyBorder="1" applyAlignment="1">
      <alignment vertical="center"/>
    </xf>
    <xf numFmtId="0" fontId="9" fillId="0" borderId="0" xfId="0" applyFont="1"/>
    <xf numFmtId="164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6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right" vertical="center"/>
    </xf>
    <xf numFmtId="9" fontId="2" fillId="2" borderId="2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right" vertical="center"/>
    </xf>
    <xf numFmtId="9" fontId="2" fillId="2" borderId="3" xfId="2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9" fontId="2" fillId="2" borderId="4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vertical="center"/>
    </xf>
    <xf numFmtId="9" fontId="2" fillId="2" borderId="1" xfId="2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6" fontId="2" fillId="2" borderId="3" xfId="1" applyNumberFormat="1" applyFont="1" applyFill="1" applyBorder="1" applyAlignment="1">
      <alignment vertical="center"/>
    </xf>
    <xf numFmtId="9" fontId="2" fillId="2" borderId="3" xfId="2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165" fontId="2" fillId="2" borderId="4" xfId="1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3" xfId="0" applyFont="1" applyBorder="1"/>
    <xf numFmtId="0" fontId="2" fillId="0" borderId="4" xfId="0" applyFont="1" applyBorder="1"/>
    <xf numFmtId="9" fontId="2" fillId="2" borderId="2" xfId="2" applyFont="1" applyFill="1" applyBorder="1" applyAlignment="1">
      <alignment vertical="center"/>
    </xf>
    <xf numFmtId="165" fontId="2" fillId="2" borderId="2" xfId="1" applyNumberFormat="1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center"/>
    </xf>
    <xf numFmtId="9" fontId="2" fillId="2" borderId="4" xfId="2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6" xfId="0" applyNumberFormat="1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right" vertical="center"/>
    </xf>
    <xf numFmtId="166" fontId="2" fillId="0" borderId="5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9" fontId="2" fillId="0" borderId="6" xfId="2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165" fontId="11" fillId="2" borderId="1" xfId="1" applyNumberFormat="1" applyFont="1" applyFill="1" applyBorder="1"/>
    <xf numFmtId="9" fontId="11" fillId="2" borderId="1" xfId="2" applyFont="1" applyFill="1" applyBorder="1"/>
    <xf numFmtId="165" fontId="11" fillId="2" borderId="1" xfId="1" applyNumberFormat="1" applyFont="1" applyFill="1" applyBorder="1" applyAlignment="1"/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/>
    <xf numFmtId="165" fontId="11" fillId="2" borderId="3" xfId="1" applyNumberFormat="1" applyFont="1" applyFill="1" applyBorder="1"/>
    <xf numFmtId="9" fontId="11" fillId="2" borderId="3" xfId="2" applyFont="1" applyFill="1" applyBorder="1"/>
    <xf numFmtId="165" fontId="11" fillId="2" borderId="3" xfId="1" applyNumberFormat="1" applyFont="1" applyFill="1" applyBorder="1" applyAlignment="1"/>
    <xf numFmtId="0" fontId="11" fillId="2" borderId="6" xfId="0" applyFont="1" applyFill="1" applyBorder="1" applyAlignment="1">
      <alignment vertical="center"/>
    </xf>
    <xf numFmtId="167" fontId="11" fillId="2" borderId="6" xfId="0" applyNumberFormat="1" applyFont="1" applyFill="1" applyBorder="1" applyAlignment="1">
      <alignment vertical="center"/>
    </xf>
    <xf numFmtId="0" fontId="11" fillId="2" borderId="6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center" vertical="center"/>
    </xf>
    <xf numFmtId="165" fontId="11" fillId="2" borderId="6" xfId="1" applyNumberFormat="1" applyFont="1" applyFill="1" applyBorder="1" applyAlignment="1">
      <alignment vertical="center"/>
    </xf>
    <xf numFmtId="9" fontId="11" fillId="2" borderId="6" xfId="2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167" fontId="11" fillId="2" borderId="4" xfId="0" applyNumberFormat="1" applyFont="1" applyFill="1" applyBorder="1" applyAlignment="1">
      <alignment vertical="center"/>
    </xf>
    <xf numFmtId="0" fontId="11" fillId="2" borderId="4" xfId="0" applyFont="1" applyFill="1" applyBorder="1"/>
    <xf numFmtId="0" fontId="11" fillId="2" borderId="4" xfId="0" applyFont="1" applyFill="1" applyBorder="1" applyAlignment="1">
      <alignment horizontal="center" vertical="center"/>
    </xf>
    <xf numFmtId="165" fontId="11" fillId="2" borderId="4" xfId="1" applyNumberFormat="1" applyFont="1" applyFill="1" applyBorder="1"/>
    <xf numFmtId="9" fontId="11" fillId="2" borderId="4" xfId="2" applyFont="1" applyFill="1" applyBorder="1"/>
    <xf numFmtId="0" fontId="2" fillId="2" borderId="6" xfId="0" applyFont="1" applyFill="1" applyBorder="1" applyAlignment="1">
      <alignment horizontal="center" vertical="center"/>
    </xf>
    <xf numFmtId="9" fontId="2" fillId="0" borderId="4" xfId="0" applyNumberFormat="1" applyFont="1" applyBorder="1"/>
    <xf numFmtId="0" fontId="0" fillId="2" borderId="4" xfId="0" applyFill="1" applyBorder="1" applyAlignment="1">
      <alignment vertical="center"/>
    </xf>
    <xf numFmtId="0" fontId="2" fillId="2" borderId="13" xfId="0" applyFont="1" applyFill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166" fontId="2" fillId="0" borderId="13" xfId="1" applyNumberFormat="1" applyFont="1" applyBorder="1" applyAlignment="1">
      <alignment vertical="center"/>
    </xf>
    <xf numFmtId="166" fontId="2" fillId="2" borderId="13" xfId="1" applyNumberFormat="1" applyFont="1" applyFill="1" applyBorder="1" applyAlignment="1">
      <alignment vertical="center"/>
    </xf>
    <xf numFmtId="9" fontId="2" fillId="2" borderId="13" xfId="2" applyFont="1" applyFill="1" applyBorder="1" applyAlignment="1">
      <alignment vertical="center"/>
    </xf>
    <xf numFmtId="165" fontId="2" fillId="2" borderId="13" xfId="1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  <xf numFmtId="166" fontId="10" fillId="2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165" fontId="4" fillId="2" borderId="5" xfId="1" applyNumberFormat="1" applyFont="1" applyFill="1" applyBorder="1" applyAlignment="1">
      <alignment horizontal="right" vertical="center" wrapText="1"/>
    </xf>
    <xf numFmtId="9" fontId="4" fillId="2" borderId="4" xfId="2" applyFont="1" applyFill="1" applyBorder="1" applyAlignment="1">
      <alignment horizontal="right" vertical="center" wrapText="1"/>
    </xf>
    <xf numFmtId="0" fontId="11" fillId="2" borderId="0" xfId="0" applyFont="1" applyFill="1"/>
    <xf numFmtId="0" fontId="11" fillId="2" borderId="2" xfId="0" applyFont="1" applyFill="1" applyBorder="1"/>
    <xf numFmtId="165" fontId="11" fillId="2" borderId="2" xfId="1" applyNumberFormat="1" applyFont="1" applyFill="1" applyBorder="1"/>
    <xf numFmtId="9" fontId="11" fillId="2" borderId="2" xfId="2" applyFont="1" applyFill="1" applyBorder="1"/>
    <xf numFmtId="0" fontId="11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65" fontId="4" fillId="2" borderId="10" xfId="1" applyNumberFormat="1" applyFont="1" applyFill="1" applyBorder="1" applyAlignment="1">
      <alignment horizontal="center" vertical="center" wrapText="1"/>
    </xf>
    <xf numFmtId="165" fontId="4" fillId="2" borderId="11" xfId="1" applyNumberFormat="1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7" fontId="11" fillId="2" borderId="1" xfId="0" applyNumberFormat="1" applyFont="1" applyFill="1" applyBorder="1" applyAlignment="1">
      <alignment horizontal="center" vertical="center"/>
    </xf>
    <xf numFmtId="167" fontId="11" fillId="2" borderId="2" xfId="0" applyNumberFormat="1" applyFont="1" applyFill="1" applyBorder="1" applyAlignment="1">
      <alignment horizontal="center" vertical="center"/>
    </xf>
    <xf numFmtId="167" fontId="11" fillId="2" borderId="3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9" fontId="3" fillId="0" borderId="4" xfId="2" applyFont="1" applyBorder="1" applyAlignment="1">
      <alignment vertical="center"/>
    </xf>
    <xf numFmtId="165" fontId="4" fillId="0" borderId="4" xfId="1" applyNumberFormat="1" applyFon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164" fontId="2" fillId="2" borderId="13" xfId="0" applyNumberFormat="1" applyFont="1" applyFill="1" applyBorder="1" applyAlignment="1">
      <alignment horizontal="left" vertical="center" wrapText="1"/>
    </xf>
    <xf numFmtId="166" fontId="10" fillId="2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166" fontId="10" fillId="2" borderId="1" xfId="0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166" fontId="10" fillId="2" borderId="3" xfId="0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/>
    <xf numFmtId="165" fontId="12" fillId="2" borderId="1" xfId="1" applyNumberFormat="1" applyFont="1" applyFill="1" applyBorder="1"/>
    <xf numFmtId="9" fontId="12" fillId="2" borderId="1" xfId="2" applyFont="1" applyFill="1" applyBorder="1"/>
    <xf numFmtId="0" fontId="12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167" fontId="12" fillId="2" borderId="2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/>
    <xf numFmtId="165" fontId="12" fillId="2" borderId="2" xfId="1" applyNumberFormat="1" applyFont="1" applyFill="1" applyBorder="1"/>
    <xf numFmtId="9" fontId="12" fillId="2" borderId="2" xfId="2" applyFont="1" applyFill="1" applyBorder="1"/>
    <xf numFmtId="0" fontId="12" fillId="2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167" fontId="12" fillId="2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/>
    <xf numFmtId="165" fontId="12" fillId="2" borderId="3" xfId="1" applyNumberFormat="1" applyFont="1" applyFill="1" applyBorder="1"/>
    <xf numFmtId="9" fontId="12" fillId="2" borderId="3" xfId="2" applyFont="1" applyFill="1" applyBorder="1"/>
    <xf numFmtId="167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/>
    <xf numFmtId="165" fontId="11" fillId="2" borderId="6" xfId="1" applyNumberFormat="1" applyFont="1" applyFill="1" applyBorder="1"/>
    <xf numFmtId="9" fontId="11" fillId="2" borderId="6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A42" zoomScale="85" zoomScaleNormal="85" workbookViewId="0">
      <selection activeCell="E56" sqref="E56"/>
    </sheetView>
  </sheetViews>
  <sheetFormatPr defaultRowHeight="15" x14ac:dyDescent="0.25"/>
  <cols>
    <col min="1" max="1" width="4.85546875" style="48" customWidth="1"/>
    <col min="2" max="2" width="10.28515625" style="48" bestFit="1" customWidth="1"/>
    <col min="3" max="3" width="9.42578125" style="48" bestFit="1" customWidth="1"/>
    <col min="4" max="4" width="9.85546875" style="48" bestFit="1" customWidth="1"/>
    <col min="5" max="5" width="9.140625" style="48"/>
    <col min="6" max="6" width="9.28515625" style="48" bestFit="1" customWidth="1"/>
    <col min="7" max="7" width="10.5703125" style="48" bestFit="1" customWidth="1"/>
    <col min="8" max="8" width="14" style="48" customWidth="1"/>
    <col min="9" max="9" width="7.28515625" style="48" customWidth="1"/>
    <col min="10" max="10" width="15.7109375" style="48" bestFit="1" customWidth="1"/>
    <col min="11" max="11" width="4.42578125" style="48" customWidth="1"/>
    <col min="12" max="12" width="4.140625" style="48" customWidth="1"/>
    <col min="13" max="13" width="13.85546875" style="48" customWidth="1"/>
    <col min="14" max="16384" width="9.140625" style="48"/>
  </cols>
  <sheetData>
    <row r="1" spans="1:14" x14ac:dyDescent="0.25">
      <c r="A1" s="193" t="s">
        <v>0</v>
      </c>
      <c r="B1" s="194"/>
      <c r="C1" s="195"/>
      <c r="D1" s="195"/>
      <c r="G1" s="196"/>
      <c r="H1" s="196"/>
      <c r="I1" s="196"/>
      <c r="J1" s="196"/>
      <c r="K1" s="196"/>
      <c r="L1" s="194"/>
      <c r="N1" s="196"/>
    </row>
    <row r="2" spans="1:14" x14ac:dyDescent="0.25">
      <c r="A2" s="50" t="s">
        <v>1</v>
      </c>
      <c r="B2" s="51"/>
      <c r="C2" s="52"/>
      <c r="D2" s="52"/>
      <c r="G2" s="4"/>
      <c r="H2" s="4"/>
      <c r="I2" s="4"/>
      <c r="J2" s="4"/>
      <c r="K2" s="4"/>
      <c r="L2" s="51"/>
      <c r="N2" s="4"/>
    </row>
    <row r="3" spans="1:14" ht="24.75" customHeight="1" x14ac:dyDescent="0.25">
      <c r="A3" s="223" t="s">
        <v>2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</row>
    <row r="5" spans="1:14" s="86" customFormat="1" ht="42" customHeight="1" x14ac:dyDescent="0.25">
      <c r="A5" s="230" t="s">
        <v>3</v>
      </c>
      <c r="B5" s="232" t="s">
        <v>17</v>
      </c>
      <c r="C5" s="234" t="s">
        <v>18</v>
      </c>
      <c r="D5" s="234"/>
      <c r="E5" s="235" t="s">
        <v>19</v>
      </c>
      <c r="F5" s="235"/>
      <c r="G5" s="235"/>
      <c r="H5" s="235"/>
      <c r="I5" s="235"/>
      <c r="J5" s="236" t="s">
        <v>28</v>
      </c>
      <c r="K5" s="238" t="s">
        <v>36</v>
      </c>
      <c r="L5" s="238"/>
      <c r="M5" s="238"/>
    </row>
    <row r="6" spans="1:14" s="86" customFormat="1" ht="38.25" customHeight="1" x14ac:dyDescent="0.25">
      <c r="A6" s="231"/>
      <c r="B6" s="233"/>
      <c r="C6" s="197" t="s">
        <v>21</v>
      </c>
      <c r="D6" s="197" t="s">
        <v>22</v>
      </c>
      <c r="E6" s="197" t="s">
        <v>23</v>
      </c>
      <c r="F6" s="197" t="s">
        <v>24</v>
      </c>
      <c r="G6" s="198" t="s">
        <v>25</v>
      </c>
      <c r="H6" s="198" t="s">
        <v>26</v>
      </c>
      <c r="I6" s="199" t="s">
        <v>27</v>
      </c>
      <c r="J6" s="237"/>
      <c r="K6" s="198" t="s">
        <v>37</v>
      </c>
      <c r="L6" s="198" t="s">
        <v>38</v>
      </c>
      <c r="M6" s="198" t="s">
        <v>29</v>
      </c>
    </row>
    <row r="7" spans="1:14" s="4" customFormat="1" x14ac:dyDescent="0.25">
      <c r="A7" s="217">
        <v>571</v>
      </c>
      <c r="B7" s="224">
        <v>43990</v>
      </c>
      <c r="C7" s="227" t="s">
        <v>4</v>
      </c>
      <c r="D7" s="227" t="s">
        <v>5</v>
      </c>
      <c r="E7" s="144" t="s">
        <v>6</v>
      </c>
      <c r="F7" s="140">
        <v>72</v>
      </c>
      <c r="G7" s="1">
        <v>225000</v>
      </c>
      <c r="H7" s="1">
        <f t="shared" ref="H7:H32" si="0">F7*G7</f>
        <v>16200000</v>
      </c>
      <c r="I7" s="2">
        <v>0.5</v>
      </c>
      <c r="J7" s="3">
        <f t="shared" ref="J7:J32" si="1">H7*(1-I7)</f>
        <v>8100000</v>
      </c>
      <c r="K7" s="3"/>
      <c r="L7" s="1"/>
      <c r="M7" s="1">
        <f>J7</f>
        <v>8100000</v>
      </c>
    </row>
    <row r="8" spans="1:14" s="4" customFormat="1" x14ac:dyDescent="0.25">
      <c r="A8" s="218"/>
      <c r="B8" s="225"/>
      <c r="C8" s="228"/>
      <c r="D8" s="228"/>
      <c r="E8" s="145" t="s">
        <v>7</v>
      </c>
      <c r="F8" s="141">
        <v>36</v>
      </c>
      <c r="G8" s="6">
        <v>455000</v>
      </c>
      <c r="H8" s="6">
        <f t="shared" si="0"/>
        <v>16380000</v>
      </c>
      <c r="I8" s="7">
        <v>0.5</v>
      </c>
      <c r="J8" s="8">
        <f t="shared" si="1"/>
        <v>8190000</v>
      </c>
      <c r="K8" s="8"/>
      <c r="L8" s="6"/>
      <c r="M8" s="6">
        <f t="shared" ref="M8:M17" si="2">J8</f>
        <v>8190000</v>
      </c>
    </row>
    <row r="9" spans="1:14" s="4" customFormat="1" x14ac:dyDescent="0.25">
      <c r="A9" s="218"/>
      <c r="B9" s="225"/>
      <c r="C9" s="228"/>
      <c r="D9" s="228"/>
      <c r="E9" s="145" t="s">
        <v>8</v>
      </c>
      <c r="F9" s="141">
        <v>84</v>
      </c>
      <c r="G9" s="6">
        <v>465000</v>
      </c>
      <c r="H9" s="6">
        <f t="shared" si="0"/>
        <v>39060000</v>
      </c>
      <c r="I9" s="7">
        <v>0.5</v>
      </c>
      <c r="J9" s="8">
        <f t="shared" si="1"/>
        <v>19530000</v>
      </c>
      <c r="K9" s="6"/>
      <c r="L9" s="6"/>
      <c r="M9" s="6">
        <f t="shared" si="2"/>
        <v>19530000</v>
      </c>
    </row>
    <row r="10" spans="1:14" s="4" customFormat="1" x14ac:dyDescent="0.25">
      <c r="A10" s="218"/>
      <c r="B10" s="225"/>
      <c r="C10" s="228"/>
      <c r="D10" s="228"/>
      <c r="E10" s="145" t="s">
        <v>9</v>
      </c>
      <c r="F10" s="141">
        <v>12</v>
      </c>
      <c r="G10" s="6">
        <v>475000</v>
      </c>
      <c r="H10" s="6">
        <f t="shared" si="0"/>
        <v>5700000</v>
      </c>
      <c r="I10" s="7">
        <v>0.5</v>
      </c>
      <c r="J10" s="8">
        <f t="shared" si="1"/>
        <v>2850000</v>
      </c>
      <c r="K10" s="6"/>
      <c r="L10" s="6"/>
      <c r="M10" s="6">
        <f t="shared" si="2"/>
        <v>2850000</v>
      </c>
    </row>
    <row r="11" spans="1:14" s="4" customFormat="1" x14ac:dyDescent="0.25">
      <c r="A11" s="218"/>
      <c r="B11" s="225"/>
      <c r="C11" s="228"/>
      <c r="D11" s="228"/>
      <c r="E11" s="145" t="s">
        <v>10</v>
      </c>
      <c r="F11" s="141">
        <v>60</v>
      </c>
      <c r="G11" s="6">
        <v>485000</v>
      </c>
      <c r="H11" s="6">
        <f t="shared" si="0"/>
        <v>29100000</v>
      </c>
      <c r="I11" s="7">
        <v>0.5</v>
      </c>
      <c r="J11" s="8">
        <f t="shared" si="1"/>
        <v>14550000</v>
      </c>
      <c r="K11" s="6"/>
      <c r="L11" s="6"/>
      <c r="M11" s="6">
        <f t="shared" si="2"/>
        <v>14550000</v>
      </c>
    </row>
    <row r="12" spans="1:14" s="4" customFormat="1" x14ac:dyDescent="0.25">
      <c r="A12" s="218"/>
      <c r="B12" s="225"/>
      <c r="C12" s="228"/>
      <c r="D12" s="228"/>
      <c r="E12" s="145" t="s">
        <v>11</v>
      </c>
      <c r="F12" s="141">
        <v>24</v>
      </c>
      <c r="G12" s="6">
        <v>550000</v>
      </c>
      <c r="H12" s="6">
        <f t="shared" si="0"/>
        <v>13200000</v>
      </c>
      <c r="I12" s="7">
        <v>0.5</v>
      </c>
      <c r="J12" s="8">
        <f t="shared" si="1"/>
        <v>6600000</v>
      </c>
      <c r="K12" s="6"/>
      <c r="L12" s="6"/>
      <c r="M12" s="6">
        <f t="shared" si="2"/>
        <v>6600000</v>
      </c>
    </row>
    <row r="13" spans="1:14" s="4" customFormat="1" x14ac:dyDescent="0.25">
      <c r="A13" s="218"/>
      <c r="B13" s="225"/>
      <c r="C13" s="228"/>
      <c r="D13" s="228"/>
      <c r="E13" s="145" t="s">
        <v>12</v>
      </c>
      <c r="F13" s="141">
        <v>48</v>
      </c>
      <c r="G13" s="6">
        <v>455000</v>
      </c>
      <c r="H13" s="6">
        <f t="shared" si="0"/>
        <v>21840000</v>
      </c>
      <c r="I13" s="7">
        <v>0.5</v>
      </c>
      <c r="J13" s="8">
        <f t="shared" si="1"/>
        <v>10920000</v>
      </c>
      <c r="K13" s="6"/>
      <c r="L13" s="6"/>
      <c r="M13" s="6">
        <f t="shared" si="2"/>
        <v>10920000</v>
      </c>
    </row>
    <row r="14" spans="1:14" s="4" customFormat="1" x14ac:dyDescent="0.25">
      <c r="A14" s="219"/>
      <c r="B14" s="226"/>
      <c r="C14" s="229"/>
      <c r="D14" s="229"/>
      <c r="E14" s="146" t="s">
        <v>13</v>
      </c>
      <c r="F14" s="142">
        <v>12</v>
      </c>
      <c r="G14" s="9">
        <v>455000</v>
      </c>
      <c r="H14" s="9">
        <f t="shared" si="0"/>
        <v>5460000</v>
      </c>
      <c r="I14" s="10">
        <v>0.5</v>
      </c>
      <c r="J14" s="11">
        <f t="shared" si="1"/>
        <v>2730000</v>
      </c>
      <c r="K14" s="9"/>
      <c r="L14" s="9"/>
      <c r="M14" s="9">
        <f t="shared" si="2"/>
        <v>2730000</v>
      </c>
    </row>
    <row r="15" spans="1:14" s="4" customFormat="1" x14ac:dyDescent="0.25">
      <c r="A15" s="208">
        <v>587</v>
      </c>
      <c r="B15" s="211">
        <v>43995</v>
      </c>
      <c r="C15" s="214" t="s">
        <v>4</v>
      </c>
      <c r="D15" s="208" t="s">
        <v>5</v>
      </c>
      <c r="E15" s="144" t="s">
        <v>9</v>
      </c>
      <c r="F15" s="140">
        <v>12</v>
      </c>
      <c r="G15" s="1">
        <v>475000</v>
      </c>
      <c r="H15" s="1">
        <f t="shared" si="0"/>
        <v>5700000</v>
      </c>
      <c r="I15" s="2">
        <v>0.5</v>
      </c>
      <c r="J15" s="1">
        <f t="shared" si="1"/>
        <v>2850000</v>
      </c>
      <c r="K15" s="1"/>
      <c r="L15" s="1"/>
      <c r="M15" s="1">
        <f t="shared" si="2"/>
        <v>2850000</v>
      </c>
      <c r="N15" s="5"/>
    </row>
    <row r="16" spans="1:14" s="4" customFormat="1" x14ac:dyDescent="0.25">
      <c r="A16" s="209"/>
      <c r="B16" s="212"/>
      <c r="C16" s="215"/>
      <c r="D16" s="209"/>
      <c r="E16" s="146" t="s">
        <v>14</v>
      </c>
      <c r="F16" s="142">
        <v>12</v>
      </c>
      <c r="G16" s="9">
        <v>485000</v>
      </c>
      <c r="H16" s="9">
        <f t="shared" si="0"/>
        <v>5820000</v>
      </c>
      <c r="I16" s="10">
        <v>0.5</v>
      </c>
      <c r="J16" s="9">
        <f t="shared" si="1"/>
        <v>2910000</v>
      </c>
      <c r="K16" s="9"/>
      <c r="L16" s="9"/>
      <c r="M16" s="9">
        <f t="shared" si="2"/>
        <v>2910000</v>
      </c>
      <c r="N16" s="5"/>
    </row>
    <row r="17" spans="1:24" s="4" customFormat="1" x14ac:dyDescent="0.25">
      <c r="A17" s="210"/>
      <c r="B17" s="213"/>
      <c r="C17" s="216"/>
      <c r="D17" s="210"/>
      <c r="E17" s="151" t="s">
        <v>16</v>
      </c>
      <c r="F17" s="143">
        <v>12</v>
      </c>
      <c r="G17" s="138">
        <v>455000</v>
      </c>
      <c r="H17" s="138">
        <f t="shared" si="0"/>
        <v>5460000</v>
      </c>
      <c r="I17" s="152">
        <v>0.5</v>
      </c>
      <c r="J17" s="138">
        <f t="shared" si="1"/>
        <v>2730000</v>
      </c>
      <c r="K17" s="138"/>
      <c r="L17" s="138"/>
      <c r="M17" s="138">
        <f t="shared" si="2"/>
        <v>2730000</v>
      </c>
      <c r="N17" s="5"/>
    </row>
    <row r="18" spans="1:24" s="4" customFormat="1" x14ac:dyDescent="0.25">
      <c r="A18" s="217">
        <v>479</v>
      </c>
      <c r="B18" s="224">
        <v>43996</v>
      </c>
      <c r="C18" s="260" t="s">
        <v>4</v>
      </c>
      <c r="D18" s="227" t="s">
        <v>5</v>
      </c>
      <c r="E18" s="144" t="s">
        <v>9</v>
      </c>
      <c r="F18" s="140">
        <v>12</v>
      </c>
      <c r="G18" s="1">
        <v>475000</v>
      </c>
      <c r="H18" s="1">
        <f t="shared" si="0"/>
        <v>5700000</v>
      </c>
      <c r="I18" s="2">
        <v>0.5</v>
      </c>
      <c r="J18" s="1">
        <f t="shared" si="1"/>
        <v>2850000</v>
      </c>
      <c r="K18" s="1"/>
      <c r="L18" s="1"/>
      <c r="M18" s="1">
        <f>J18</f>
        <v>2850000</v>
      </c>
      <c r="N18" s="5"/>
    </row>
    <row r="19" spans="1:24" s="4" customFormat="1" x14ac:dyDescent="0.25">
      <c r="A19" s="218"/>
      <c r="B19" s="225"/>
      <c r="C19" s="261"/>
      <c r="D19" s="228"/>
      <c r="E19" s="145" t="s">
        <v>14</v>
      </c>
      <c r="F19" s="141">
        <v>48</v>
      </c>
      <c r="G19" s="6">
        <v>485000</v>
      </c>
      <c r="H19" s="6">
        <f t="shared" si="0"/>
        <v>23280000</v>
      </c>
      <c r="I19" s="7">
        <v>0.5</v>
      </c>
      <c r="J19" s="6">
        <f t="shared" si="1"/>
        <v>11640000</v>
      </c>
      <c r="K19" s="6"/>
      <c r="L19" s="6"/>
      <c r="M19" s="6">
        <f t="shared" ref="M19:M32" si="3">J19</f>
        <v>11640000</v>
      </c>
      <c r="N19" s="5"/>
    </row>
    <row r="20" spans="1:24" s="4" customFormat="1" x14ac:dyDescent="0.25">
      <c r="A20" s="218"/>
      <c r="B20" s="225"/>
      <c r="C20" s="261"/>
      <c r="D20" s="228"/>
      <c r="E20" s="145" t="s">
        <v>11</v>
      </c>
      <c r="F20" s="141">
        <v>48</v>
      </c>
      <c r="G20" s="6">
        <v>550000</v>
      </c>
      <c r="H20" s="6">
        <f t="shared" si="0"/>
        <v>26400000</v>
      </c>
      <c r="I20" s="7">
        <v>0.5</v>
      </c>
      <c r="J20" s="6">
        <f t="shared" si="1"/>
        <v>13200000</v>
      </c>
      <c r="K20" s="6"/>
      <c r="L20" s="6"/>
      <c r="M20" s="6">
        <f t="shared" si="3"/>
        <v>13200000</v>
      </c>
      <c r="N20" s="5"/>
    </row>
    <row r="21" spans="1:24" s="4" customFormat="1" x14ac:dyDescent="0.25">
      <c r="A21" s="218"/>
      <c r="B21" s="225"/>
      <c r="C21" s="261"/>
      <c r="D21" s="228"/>
      <c r="E21" s="145" t="s">
        <v>15</v>
      </c>
      <c r="F21" s="141">
        <v>84</v>
      </c>
      <c r="G21" s="6">
        <v>455000</v>
      </c>
      <c r="H21" s="6">
        <f t="shared" si="0"/>
        <v>38220000</v>
      </c>
      <c r="I21" s="7">
        <v>0.5</v>
      </c>
      <c r="J21" s="6">
        <f t="shared" si="1"/>
        <v>19110000</v>
      </c>
      <c r="K21" s="6"/>
      <c r="L21" s="6"/>
      <c r="M21" s="6">
        <f t="shared" si="3"/>
        <v>19110000</v>
      </c>
      <c r="N21" s="5"/>
    </row>
    <row r="22" spans="1:24" s="4" customFormat="1" x14ac:dyDescent="0.25">
      <c r="A22" s="219"/>
      <c r="B22" s="226"/>
      <c r="C22" s="262"/>
      <c r="D22" s="229"/>
      <c r="E22" s="146" t="s">
        <v>16</v>
      </c>
      <c r="F22" s="142">
        <v>12</v>
      </c>
      <c r="G22" s="9">
        <v>455000</v>
      </c>
      <c r="H22" s="9">
        <f t="shared" si="0"/>
        <v>5460000</v>
      </c>
      <c r="I22" s="10">
        <v>0.5</v>
      </c>
      <c r="J22" s="9">
        <f t="shared" si="1"/>
        <v>2730000</v>
      </c>
      <c r="K22" s="9"/>
      <c r="L22" s="9"/>
      <c r="M22" s="9">
        <f t="shared" si="3"/>
        <v>2730000</v>
      </c>
      <c r="N22" s="5"/>
    </row>
    <row r="23" spans="1:24" s="4" customFormat="1" x14ac:dyDescent="0.25">
      <c r="A23" s="12">
        <v>597</v>
      </c>
      <c r="B23" s="13">
        <v>44002</v>
      </c>
      <c r="C23" s="14" t="s">
        <v>4</v>
      </c>
      <c r="D23" s="14" t="s">
        <v>5</v>
      </c>
      <c r="E23" s="14" t="s">
        <v>7</v>
      </c>
      <c r="F23" s="12">
        <v>60</v>
      </c>
      <c r="G23" s="15">
        <v>455000</v>
      </c>
      <c r="H23" s="15">
        <f t="shared" si="0"/>
        <v>27300000</v>
      </c>
      <c r="I23" s="16">
        <v>0.5</v>
      </c>
      <c r="J23" s="15">
        <f t="shared" si="1"/>
        <v>13650000</v>
      </c>
      <c r="K23" s="15"/>
      <c r="L23" s="15"/>
      <c r="M23" s="15">
        <f t="shared" si="3"/>
        <v>13650000</v>
      </c>
    </row>
    <row r="24" spans="1:24" x14ac:dyDescent="0.25">
      <c r="A24" s="217">
        <v>635</v>
      </c>
      <c r="B24" s="224">
        <v>44047</v>
      </c>
      <c r="C24" s="208" t="s">
        <v>4</v>
      </c>
      <c r="D24" s="208" t="s">
        <v>5</v>
      </c>
      <c r="E24" s="144" t="s">
        <v>7</v>
      </c>
      <c r="F24" s="140">
        <v>24</v>
      </c>
      <c r="G24" s="1">
        <v>455000</v>
      </c>
      <c r="H24" s="1">
        <f t="shared" si="0"/>
        <v>10920000</v>
      </c>
      <c r="I24" s="2">
        <v>0.5</v>
      </c>
      <c r="J24" s="1">
        <f t="shared" si="1"/>
        <v>5460000</v>
      </c>
      <c r="K24" s="1"/>
      <c r="L24" s="1"/>
      <c r="M24" s="1">
        <f t="shared" si="3"/>
        <v>5460000</v>
      </c>
    </row>
    <row r="25" spans="1:24" x14ac:dyDescent="0.25">
      <c r="A25" s="219"/>
      <c r="B25" s="226"/>
      <c r="C25" s="210"/>
      <c r="D25" s="210" t="s">
        <v>5</v>
      </c>
      <c r="E25" s="146" t="s">
        <v>8</v>
      </c>
      <c r="F25" s="142">
        <v>24</v>
      </c>
      <c r="G25" s="9">
        <v>465000</v>
      </c>
      <c r="H25" s="9">
        <f t="shared" si="0"/>
        <v>11160000</v>
      </c>
      <c r="I25" s="10">
        <v>0.5</v>
      </c>
      <c r="J25" s="9">
        <f t="shared" si="1"/>
        <v>5580000</v>
      </c>
      <c r="K25" s="9"/>
      <c r="L25" s="9"/>
      <c r="M25" s="9">
        <f t="shared" si="3"/>
        <v>5580000</v>
      </c>
    </row>
    <row r="26" spans="1:24" x14ac:dyDescent="0.25">
      <c r="A26" s="217">
        <v>763</v>
      </c>
      <c r="B26" s="220">
        <v>44063</v>
      </c>
      <c r="C26" s="208" t="s">
        <v>4</v>
      </c>
      <c r="D26" s="208" t="s">
        <v>5</v>
      </c>
      <c r="E26" s="134" t="s">
        <v>6</v>
      </c>
      <c r="F26" s="140">
        <v>48</v>
      </c>
      <c r="G26" s="1">
        <v>225000</v>
      </c>
      <c r="H26" s="1">
        <f t="shared" si="0"/>
        <v>10800000</v>
      </c>
      <c r="I26" s="2">
        <v>0.5</v>
      </c>
      <c r="J26" s="1">
        <f t="shared" si="1"/>
        <v>5400000</v>
      </c>
      <c r="K26" s="78"/>
      <c r="L26" s="78"/>
      <c r="M26" s="1">
        <f t="shared" si="3"/>
        <v>5400000</v>
      </c>
    </row>
    <row r="27" spans="1:24" x14ac:dyDescent="0.25">
      <c r="A27" s="218"/>
      <c r="B27" s="221"/>
      <c r="C27" s="209"/>
      <c r="D27" s="209" t="s">
        <v>5</v>
      </c>
      <c r="E27" s="135" t="s">
        <v>7</v>
      </c>
      <c r="F27" s="141">
        <v>36</v>
      </c>
      <c r="G27" s="6">
        <v>455000</v>
      </c>
      <c r="H27" s="6">
        <f t="shared" si="0"/>
        <v>16380000</v>
      </c>
      <c r="I27" s="7">
        <v>0.5</v>
      </c>
      <c r="J27" s="6">
        <f t="shared" si="1"/>
        <v>8190000</v>
      </c>
      <c r="K27" s="79"/>
      <c r="L27" s="79"/>
      <c r="M27" s="6">
        <f t="shared" si="3"/>
        <v>8190000</v>
      </c>
    </row>
    <row r="28" spans="1:24" x14ac:dyDescent="0.25">
      <c r="A28" s="219"/>
      <c r="B28" s="222"/>
      <c r="C28" s="210"/>
      <c r="D28" s="210" t="s">
        <v>5</v>
      </c>
      <c r="E28" s="136" t="s">
        <v>10</v>
      </c>
      <c r="F28" s="142">
        <v>36</v>
      </c>
      <c r="G28" s="9">
        <v>485000</v>
      </c>
      <c r="H28" s="9">
        <f t="shared" si="0"/>
        <v>17460000</v>
      </c>
      <c r="I28" s="10">
        <v>0.5</v>
      </c>
      <c r="J28" s="9">
        <f t="shared" si="1"/>
        <v>8730000</v>
      </c>
      <c r="K28" s="80"/>
      <c r="L28" s="80"/>
      <c r="M28" s="9">
        <f t="shared" si="3"/>
        <v>8730000</v>
      </c>
    </row>
    <row r="29" spans="1:24" x14ac:dyDescent="0.25">
      <c r="A29" s="217">
        <v>764</v>
      </c>
      <c r="B29" s="220">
        <v>44065</v>
      </c>
      <c r="C29" s="208" t="s">
        <v>4</v>
      </c>
      <c r="D29" s="208" t="s">
        <v>5</v>
      </c>
      <c r="E29" s="134" t="s">
        <v>7</v>
      </c>
      <c r="F29" s="140">
        <v>12</v>
      </c>
      <c r="G29" s="1">
        <v>455000</v>
      </c>
      <c r="H29" s="1">
        <f t="shared" si="0"/>
        <v>5460000</v>
      </c>
      <c r="I29" s="2">
        <v>0.5</v>
      </c>
      <c r="J29" s="1">
        <f t="shared" si="1"/>
        <v>2730000</v>
      </c>
      <c r="K29" s="78"/>
      <c r="L29" s="78"/>
      <c r="M29" s="1">
        <f t="shared" si="3"/>
        <v>2730000</v>
      </c>
    </row>
    <row r="30" spans="1:24" x14ac:dyDescent="0.25">
      <c r="A30" s="218"/>
      <c r="B30" s="221"/>
      <c r="C30" s="209"/>
      <c r="D30" s="209" t="s">
        <v>5</v>
      </c>
      <c r="E30" s="135" t="s">
        <v>8</v>
      </c>
      <c r="F30" s="141">
        <v>60</v>
      </c>
      <c r="G30" s="6">
        <v>465000</v>
      </c>
      <c r="H30" s="6">
        <f t="shared" si="0"/>
        <v>27900000</v>
      </c>
      <c r="I30" s="7">
        <v>0.5</v>
      </c>
      <c r="J30" s="6">
        <f t="shared" si="1"/>
        <v>13950000</v>
      </c>
      <c r="K30" s="79"/>
      <c r="L30" s="79"/>
      <c r="M30" s="6">
        <f t="shared" si="3"/>
        <v>13950000</v>
      </c>
    </row>
    <row r="31" spans="1:24" x14ac:dyDescent="0.25">
      <c r="A31" s="218"/>
      <c r="B31" s="221"/>
      <c r="C31" s="209"/>
      <c r="D31" s="209" t="s">
        <v>5</v>
      </c>
      <c r="E31" s="135" t="s">
        <v>9</v>
      </c>
      <c r="F31" s="141">
        <v>36</v>
      </c>
      <c r="G31" s="6">
        <v>475000</v>
      </c>
      <c r="H31" s="6">
        <f t="shared" si="0"/>
        <v>17100000</v>
      </c>
      <c r="I31" s="7">
        <v>0.5</v>
      </c>
      <c r="J31" s="6">
        <f t="shared" si="1"/>
        <v>8550000</v>
      </c>
      <c r="K31" s="79"/>
      <c r="L31" s="79"/>
      <c r="M31" s="6">
        <f t="shared" si="3"/>
        <v>8550000</v>
      </c>
    </row>
    <row r="32" spans="1:24" x14ac:dyDescent="0.25">
      <c r="A32" s="219"/>
      <c r="B32" s="222"/>
      <c r="C32" s="210"/>
      <c r="D32" s="210" t="s">
        <v>5</v>
      </c>
      <c r="E32" s="136" t="s">
        <v>16</v>
      </c>
      <c r="F32" s="142">
        <v>36</v>
      </c>
      <c r="G32" s="9">
        <v>455000</v>
      </c>
      <c r="H32" s="9">
        <f t="shared" si="0"/>
        <v>16380000</v>
      </c>
      <c r="I32" s="10">
        <v>0.5</v>
      </c>
      <c r="J32" s="9">
        <f t="shared" si="1"/>
        <v>8190000</v>
      </c>
      <c r="K32" s="80"/>
      <c r="L32" s="80"/>
      <c r="M32" s="9">
        <f t="shared" si="3"/>
        <v>8190000</v>
      </c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86" customFormat="1" ht="14.45" customHeight="1" x14ac:dyDescent="0.25">
      <c r="A33" s="245">
        <v>794</v>
      </c>
      <c r="B33" s="248">
        <v>44090</v>
      </c>
      <c r="C33" s="242" t="s">
        <v>4</v>
      </c>
      <c r="D33" s="242" t="s">
        <v>5</v>
      </c>
      <c r="E33" s="99" t="s">
        <v>7</v>
      </c>
      <c r="F33" s="147">
        <v>48</v>
      </c>
      <c r="G33" s="84">
        <v>455000</v>
      </c>
      <c r="H33" s="84">
        <f>F33*G33</f>
        <v>21840000</v>
      </c>
      <c r="I33" s="85">
        <v>0.5</v>
      </c>
      <c r="J33" s="84">
        <f t="shared" ref="J33:J42" si="4">H33*(1-I33)</f>
        <v>10920000</v>
      </c>
      <c r="K33" s="78"/>
      <c r="L33" s="78"/>
      <c r="M33" s="84">
        <f t="shared" ref="M33:M42" si="5">J33</f>
        <v>10920000</v>
      </c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86" customFormat="1" ht="14.45" customHeight="1" x14ac:dyDescent="0.25">
      <c r="A34" s="246"/>
      <c r="B34" s="249"/>
      <c r="C34" s="243"/>
      <c r="D34" s="243"/>
      <c r="E34" s="113" t="s">
        <v>8</v>
      </c>
      <c r="F34" s="148">
        <v>24</v>
      </c>
      <c r="G34" s="88">
        <v>465000</v>
      </c>
      <c r="H34" s="88">
        <f>F34*G34</f>
        <v>11160000</v>
      </c>
      <c r="I34" s="89">
        <v>0.5</v>
      </c>
      <c r="J34" s="88">
        <f t="shared" si="4"/>
        <v>5580000</v>
      </c>
      <c r="K34" s="79"/>
      <c r="L34" s="79"/>
      <c r="M34" s="88">
        <f t="shared" si="5"/>
        <v>5580000</v>
      </c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86" customFormat="1" ht="14.45" customHeight="1" x14ac:dyDescent="0.25">
      <c r="A35" s="247"/>
      <c r="B35" s="250"/>
      <c r="C35" s="244"/>
      <c r="D35" s="244"/>
      <c r="E35" s="105" t="s">
        <v>10</v>
      </c>
      <c r="F35" s="149">
        <v>24</v>
      </c>
      <c r="G35" s="91">
        <v>485000</v>
      </c>
      <c r="H35" s="91">
        <f>F35*G35</f>
        <v>11640000</v>
      </c>
      <c r="I35" s="92">
        <v>0.5</v>
      </c>
      <c r="J35" s="93">
        <f t="shared" si="4"/>
        <v>5820000</v>
      </c>
      <c r="K35" s="118"/>
      <c r="L35" s="118"/>
      <c r="M35" s="91">
        <f t="shared" si="5"/>
        <v>5820000</v>
      </c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86" customFormat="1" x14ac:dyDescent="0.25">
      <c r="A36" s="94">
        <v>675</v>
      </c>
      <c r="B36" s="95">
        <v>44096</v>
      </c>
      <c r="C36" s="94" t="s">
        <v>4</v>
      </c>
      <c r="D36" s="94" t="s">
        <v>5</v>
      </c>
      <c r="E36" s="110" t="s">
        <v>16</v>
      </c>
      <c r="F36" s="96">
        <v>12</v>
      </c>
      <c r="G36" s="97">
        <v>455000</v>
      </c>
      <c r="H36" s="97">
        <f>F36*G36</f>
        <v>5460000</v>
      </c>
      <c r="I36" s="98">
        <v>0.5</v>
      </c>
      <c r="J36" s="97">
        <f t="shared" si="4"/>
        <v>2730000</v>
      </c>
      <c r="K36" s="119"/>
      <c r="L36" s="119"/>
      <c r="M36" s="97">
        <f t="shared" si="5"/>
        <v>2730000</v>
      </c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200" customFormat="1" x14ac:dyDescent="0.25">
      <c r="A37" s="251">
        <v>816</v>
      </c>
      <c r="B37" s="254">
        <v>44112</v>
      </c>
      <c r="C37" s="257" t="s">
        <v>4</v>
      </c>
      <c r="D37" s="257" t="s">
        <v>5</v>
      </c>
      <c r="E37" s="158" t="s">
        <v>6</v>
      </c>
      <c r="F37" s="157">
        <v>4</v>
      </c>
      <c r="G37" s="159">
        <v>225000</v>
      </c>
      <c r="H37" s="159">
        <f t="shared" ref="H37:H42" si="6">F37*G37</f>
        <v>900000</v>
      </c>
      <c r="I37" s="160">
        <v>0.5</v>
      </c>
      <c r="J37" s="159">
        <f t="shared" si="4"/>
        <v>450000</v>
      </c>
      <c r="K37" s="161"/>
      <c r="L37" s="161"/>
      <c r="M37" s="161">
        <f t="shared" si="5"/>
        <v>450000</v>
      </c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200" customFormat="1" ht="15" customHeight="1" x14ac:dyDescent="0.25">
      <c r="A38" s="253"/>
      <c r="B38" s="256"/>
      <c r="C38" s="259"/>
      <c r="D38" s="259"/>
      <c r="E38" s="163" t="s">
        <v>7</v>
      </c>
      <c r="F38" s="162">
        <v>12</v>
      </c>
      <c r="G38" s="164">
        <v>455000</v>
      </c>
      <c r="H38" s="164">
        <f t="shared" si="6"/>
        <v>5460000</v>
      </c>
      <c r="I38" s="165">
        <v>0.5</v>
      </c>
      <c r="J38" s="164">
        <f t="shared" si="4"/>
        <v>2730000</v>
      </c>
      <c r="K38" s="166"/>
      <c r="L38" s="166"/>
      <c r="M38" s="166">
        <f t="shared" si="5"/>
        <v>2730000</v>
      </c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200" customFormat="1" x14ac:dyDescent="0.25">
      <c r="A39" s="167">
        <v>831</v>
      </c>
      <c r="B39" s="168">
        <v>44125</v>
      </c>
      <c r="C39" s="169" t="s">
        <v>4</v>
      </c>
      <c r="D39" s="167" t="s">
        <v>5</v>
      </c>
      <c r="E39" s="167" t="s">
        <v>14</v>
      </c>
      <c r="F39" s="170">
        <v>4</v>
      </c>
      <c r="G39" s="171">
        <v>485000</v>
      </c>
      <c r="H39" s="171">
        <f t="shared" si="6"/>
        <v>1940000</v>
      </c>
      <c r="I39" s="172">
        <v>0.5</v>
      </c>
      <c r="J39" s="171">
        <f t="shared" si="4"/>
        <v>970000</v>
      </c>
      <c r="K39" s="171"/>
      <c r="L39" s="171"/>
      <c r="M39" s="171">
        <f t="shared" si="5"/>
        <v>970000</v>
      </c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200" customFormat="1" x14ac:dyDescent="0.25">
      <c r="A40" s="251">
        <v>834</v>
      </c>
      <c r="B40" s="254">
        <v>44125</v>
      </c>
      <c r="C40" s="257" t="s">
        <v>4</v>
      </c>
      <c r="D40" s="257" t="s">
        <v>5</v>
      </c>
      <c r="E40" s="158" t="s">
        <v>6</v>
      </c>
      <c r="F40" s="157">
        <v>120</v>
      </c>
      <c r="G40" s="159">
        <v>225000</v>
      </c>
      <c r="H40" s="159">
        <f t="shared" si="6"/>
        <v>27000000</v>
      </c>
      <c r="I40" s="160">
        <v>0.5</v>
      </c>
      <c r="J40" s="159">
        <f t="shared" si="4"/>
        <v>13500000</v>
      </c>
      <c r="K40" s="159"/>
      <c r="L40" s="159"/>
      <c r="M40" s="159">
        <f t="shared" si="5"/>
        <v>13500000</v>
      </c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200" customFormat="1" ht="15" customHeight="1" x14ac:dyDescent="0.25">
      <c r="A41" s="253"/>
      <c r="B41" s="256"/>
      <c r="C41" s="259"/>
      <c r="D41" s="259"/>
      <c r="E41" s="163" t="s">
        <v>7</v>
      </c>
      <c r="F41" s="162">
        <v>120</v>
      </c>
      <c r="G41" s="164">
        <v>455000</v>
      </c>
      <c r="H41" s="164">
        <f t="shared" si="6"/>
        <v>54600000</v>
      </c>
      <c r="I41" s="165">
        <v>0.5</v>
      </c>
      <c r="J41" s="164">
        <f t="shared" si="4"/>
        <v>27300000</v>
      </c>
      <c r="K41" s="164"/>
      <c r="L41" s="164"/>
      <c r="M41" s="164">
        <f t="shared" si="5"/>
        <v>27300000</v>
      </c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r="42" spans="1:24" s="200" customFormat="1" x14ac:dyDescent="0.25">
      <c r="A42" s="173">
        <v>1208</v>
      </c>
      <c r="B42" s="174">
        <v>44132</v>
      </c>
      <c r="C42" s="173" t="s">
        <v>4</v>
      </c>
      <c r="D42" s="173" t="s">
        <v>5</v>
      </c>
      <c r="E42" s="175" t="s">
        <v>40</v>
      </c>
      <c r="F42" s="176">
        <v>24</v>
      </c>
      <c r="G42" s="177">
        <v>235000</v>
      </c>
      <c r="H42" s="177">
        <f t="shared" si="6"/>
        <v>5640000</v>
      </c>
      <c r="I42" s="178">
        <v>0.5</v>
      </c>
      <c r="J42" s="177">
        <f t="shared" si="4"/>
        <v>2820000</v>
      </c>
      <c r="K42" s="177"/>
      <c r="L42" s="177"/>
      <c r="M42" s="177">
        <f t="shared" si="5"/>
        <v>2820000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</row>
    <row r="43" spans="1:24" s="200" customFormat="1" x14ac:dyDescent="0.25">
      <c r="A43" s="251">
        <v>1239</v>
      </c>
      <c r="B43" s="254">
        <v>44153</v>
      </c>
      <c r="C43" s="257" t="s">
        <v>4</v>
      </c>
      <c r="D43" s="257" t="s">
        <v>5</v>
      </c>
      <c r="E43" s="158" t="s">
        <v>9</v>
      </c>
      <c r="F43" s="157">
        <v>36</v>
      </c>
      <c r="G43" s="159">
        <v>475000</v>
      </c>
      <c r="H43" s="159">
        <f t="shared" ref="H43:H47" si="7">F43*G43</f>
        <v>17100000</v>
      </c>
      <c r="I43" s="160">
        <v>0.5</v>
      </c>
      <c r="J43" s="159">
        <f>H43*(1-I43)</f>
        <v>8550000</v>
      </c>
      <c r="K43" s="159"/>
      <c r="L43" s="159"/>
      <c r="M43" s="159">
        <f t="shared" ref="M43:M47" si="8">J43</f>
        <v>8550000</v>
      </c>
      <c r="O43" s="48"/>
      <c r="P43" s="48"/>
      <c r="Q43" s="48"/>
      <c r="R43" s="48"/>
      <c r="S43" s="48"/>
      <c r="T43" s="48"/>
      <c r="U43" s="48"/>
      <c r="V43" s="48"/>
      <c r="W43" s="48"/>
      <c r="X43" s="48"/>
    </row>
    <row r="44" spans="1:24" s="200" customFormat="1" ht="15" customHeight="1" x14ac:dyDescent="0.25">
      <c r="A44" s="252"/>
      <c r="B44" s="255"/>
      <c r="C44" s="258"/>
      <c r="D44" s="258"/>
      <c r="E44" s="201" t="s">
        <v>10</v>
      </c>
      <c r="F44" s="157">
        <v>12</v>
      </c>
      <c r="G44" s="202">
        <v>485000</v>
      </c>
      <c r="H44" s="202">
        <f t="shared" si="7"/>
        <v>5820000</v>
      </c>
      <c r="I44" s="203">
        <v>0.5</v>
      </c>
      <c r="J44" s="202">
        <f>H44*(1-I44)</f>
        <v>2910000</v>
      </c>
      <c r="K44" s="202"/>
      <c r="L44" s="202"/>
      <c r="M44" s="202">
        <f t="shared" si="8"/>
        <v>2910000</v>
      </c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pans="1:24" s="200" customFormat="1" ht="15" customHeight="1" x14ac:dyDescent="0.25">
      <c r="A45" s="252"/>
      <c r="B45" s="255"/>
      <c r="C45" s="258"/>
      <c r="D45" s="258"/>
      <c r="E45" s="201" t="s">
        <v>11</v>
      </c>
      <c r="F45" s="157">
        <v>20</v>
      </c>
      <c r="G45" s="202">
        <v>550000</v>
      </c>
      <c r="H45" s="202">
        <f t="shared" si="7"/>
        <v>11000000</v>
      </c>
      <c r="I45" s="203">
        <v>0.5</v>
      </c>
      <c r="J45" s="202">
        <f>H45*(1-I45)</f>
        <v>5500000</v>
      </c>
      <c r="K45" s="202"/>
      <c r="L45" s="202"/>
      <c r="M45" s="202">
        <f t="shared" si="8"/>
        <v>5500000</v>
      </c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4" s="200" customFormat="1" ht="15" customHeight="1" x14ac:dyDescent="0.25">
      <c r="A46" s="253"/>
      <c r="B46" s="256"/>
      <c r="C46" s="259"/>
      <c r="D46" s="259"/>
      <c r="E46" s="163" t="s">
        <v>15</v>
      </c>
      <c r="F46" s="157">
        <v>24</v>
      </c>
      <c r="G46" s="164">
        <v>455000</v>
      </c>
      <c r="H46" s="164">
        <f t="shared" si="7"/>
        <v>10920000</v>
      </c>
      <c r="I46" s="165">
        <v>0.5</v>
      </c>
      <c r="J46" s="164">
        <f>H46*(1-I46)</f>
        <v>5460000</v>
      </c>
      <c r="K46" s="164"/>
      <c r="L46" s="164"/>
      <c r="M46" s="164">
        <f t="shared" si="8"/>
        <v>5460000</v>
      </c>
    </row>
    <row r="47" spans="1:24" s="200" customFormat="1" x14ac:dyDescent="0.25">
      <c r="A47" s="207">
        <v>1244</v>
      </c>
      <c r="B47" s="322">
        <v>44154</v>
      </c>
      <c r="C47" s="207" t="s">
        <v>4</v>
      </c>
      <c r="D47" s="207" t="s">
        <v>5</v>
      </c>
      <c r="E47" s="323" t="s">
        <v>41</v>
      </c>
      <c r="F47" s="204">
        <v>24</v>
      </c>
      <c r="G47" s="324">
        <v>255000</v>
      </c>
      <c r="H47" s="324">
        <f t="shared" si="7"/>
        <v>6120000</v>
      </c>
      <c r="I47" s="325">
        <v>0.5</v>
      </c>
      <c r="J47" s="324">
        <f>H47*(1-I47)</f>
        <v>3060000</v>
      </c>
      <c r="K47" s="324"/>
      <c r="L47" s="324"/>
      <c r="M47" s="324">
        <f t="shared" si="8"/>
        <v>3060000</v>
      </c>
    </row>
    <row r="48" spans="1:24" x14ac:dyDescent="0.25">
      <c r="A48" s="302">
        <v>1287</v>
      </c>
      <c r="B48" s="303">
        <v>44179</v>
      </c>
      <c r="C48" s="304" t="s">
        <v>4</v>
      </c>
      <c r="D48" s="217" t="s">
        <v>5</v>
      </c>
      <c r="E48" s="305" t="s">
        <v>7</v>
      </c>
      <c r="F48" s="305">
        <v>60</v>
      </c>
      <c r="G48" s="306">
        <v>455000</v>
      </c>
      <c r="H48" s="306">
        <f t="shared" ref="H48:H51" si="9">F48*G48</f>
        <v>27300000</v>
      </c>
      <c r="I48" s="307">
        <v>0.5</v>
      </c>
      <c r="J48" s="306">
        <f>H48*(1-I48)</f>
        <v>13650000</v>
      </c>
      <c r="K48" s="306"/>
      <c r="L48" s="306"/>
      <c r="M48" s="306">
        <f>J48</f>
        <v>13650000</v>
      </c>
      <c r="P48" s="308"/>
    </row>
    <row r="49" spans="1:16" x14ac:dyDescent="0.25">
      <c r="A49" s="309"/>
      <c r="B49" s="310"/>
      <c r="C49" s="311"/>
      <c r="D49" s="218"/>
      <c r="E49" s="312" t="s">
        <v>10</v>
      </c>
      <c r="F49" s="312">
        <v>36</v>
      </c>
      <c r="G49" s="313">
        <v>485000</v>
      </c>
      <c r="H49" s="313">
        <f t="shared" si="9"/>
        <v>17460000</v>
      </c>
      <c r="I49" s="314">
        <v>0.5</v>
      </c>
      <c r="J49" s="313">
        <f>H49*(1-I49)</f>
        <v>8730000</v>
      </c>
      <c r="K49" s="313"/>
      <c r="L49" s="313"/>
      <c r="M49" s="313">
        <f t="shared" ref="M49:M51" si="10">J49</f>
        <v>8730000</v>
      </c>
      <c r="P49" s="315"/>
    </row>
    <row r="50" spans="1:16" x14ac:dyDescent="0.25">
      <c r="A50" s="309"/>
      <c r="B50" s="310"/>
      <c r="C50" s="311"/>
      <c r="D50" s="218"/>
      <c r="E50" s="312" t="s">
        <v>14</v>
      </c>
      <c r="F50" s="312">
        <v>24</v>
      </c>
      <c r="G50" s="313">
        <v>485000</v>
      </c>
      <c r="H50" s="313">
        <f t="shared" si="9"/>
        <v>11640000</v>
      </c>
      <c r="I50" s="314">
        <v>0.5</v>
      </c>
      <c r="J50" s="313">
        <f>H50*(1-I50)</f>
        <v>5820000</v>
      </c>
      <c r="K50" s="313"/>
      <c r="L50" s="313"/>
      <c r="M50" s="313">
        <f t="shared" si="10"/>
        <v>5820000</v>
      </c>
      <c r="P50" s="312"/>
    </row>
    <row r="51" spans="1:16" x14ac:dyDescent="0.25">
      <c r="A51" s="316"/>
      <c r="B51" s="317"/>
      <c r="C51" s="318"/>
      <c r="D51" s="219"/>
      <c r="E51" s="319" t="s">
        <v>16</v>
      </c>
      <c r="F51" s="319">
        <v>24</v>
      </c>
      <c r="G51" s="320">
        <v>455000</v>
      </c>
      <c r="H51" s="320">
        <f t="shared" si="9"/>
        <v>10920000</v>
      </c>
      <c r="I51" s="321">
        <v>0.5</v>
      </c>
      <c r="J51" s="320">
        <f>H51*(1-I51)</f>
        <v>5460000</v>
      </c>
      <c r="K51" s="320"/>
      <c r="L51" s="320"/>
      <c r="M51" s="320">
        <f t="shared" si="10"/>
        <v>5460000</v>
      </c>
      <c r="P51" s="319"/>
    </row>
    <row r="52" spans="1:16" x14ac:dyDescent="0.25">
      <c r="A52" s="239" t="s">
        <v>35</v>
      </c>
      <c r="B52" s="240"/>
      <c r="C52" s="240"/>
      <c r="D52" s="240"/>
      <c r="E52" s="241"/>
      <c r="F52" s="54">
        <f>SUM(F7:F51)</f>
        <v>1612</v>
      </c>
      <c r="G52" s="54"/>
      <c r="H52" s="55">
        <f>SUM(H7:H51)</f>
        <v>687760000</v>
      </c>
      <c r="I52" s="54"/>
      <c r="J52" s="55">
        <f>SUM(J7:J51)</f>
        <v>343880000</v>
      </c>
      <c r="K52" s="54"/>
      <c r="L52" s="54"/>
      <c r="M52" s="44">
        <f>J52</f>
        <v>343880000</v>
      </c>
    </row>
  </sheetData>
  <mergeCells count="52">
    <mergeCell ref="D48:D51"/>
    <mergeCell ref="A48:A51"/>
    <mergeCell ref="B48:B51"/>
    <mergeCell ref="C48:C51"/>
    <mergeCell ref="D37:D38"/>
    <mergeCell ref="A18:A22"/>
    <mergeCell ref="B18:B22"/>
    <mergeCell ref="C18:C22"/>
    <mergeCell ref="D18:D22"/>
    <mergeCell ref="A24:A25"/>
    <mergeCell ref="B24:B25"/>
    <mergeCell ref="C24:C25"/>
    <mergeCell ref="D24:D25"/>
    <mergeCell ref="A52:E52"/>
    <mergeCell ref="D33:D35"/>
    <mergeCell ref="A33:A35"/>
    <mergeCell ref="B33:B35"/>
    <mergeCell ref="C33:C35"/>
    <mergeCell ref="A43:A46"/>
    <mergeCell ref="B43:B46"/>
    <mergeCell ref="C43:C46"/>
    <mergeCell ref="D43:D46"/>
    <mergeCell ref="A40:A41"/>
    <mergeCell ref="B40:B41"/>
    <mergeCell ref="C40:C41"/>
    <mergeCell ref="D40:D41"/>
    <mergeCell ref="A37:A38"/>
    <mergeCell ref="B37:B38"/>
    <mergeCell ref="C37:C38"/>
    <mergeCell ref="A3:N3"/>
    <mergeCell ref="A7:A14"/>
    <mergeCell ref="B7:B14"/>
    <mergeCell ref="C7:C14"/>
    <mergeCell ref="D7:D14"/>
    <mergeCell ref="A5:A6"/>
    <mergeCell ref="B5:B6"/>
    <mergeCell ref="C5:D5"/>
    <mergeCell ref="E5:I5"/>
    <mergeCell ref="J5:J6"/>
    <mergeCell ref="K5:M5"/>
    <mergeCell ref="A15:A17"/>
    <mergeCell ref="B15:B17"/>
    <mergeCell ref="C15:C17"/>
    <mergeCell ref="D15:D17"/>
    <mergeCell ref="A29:A32"/>
    <mergeCell ref="B29:B32"/>
    <mergeCell ref="C29:C32"/>
    <mergeCell ref="D29:D32"/>
    <mergeCell ref="B26:B28"/>
    <mergeCell ref="A26:A28"/>
    <mergeCell ref="C26:C28"/>
    <mergeCell ref="D26:D28"/>
  </mergeCells>
  <pageMargins left="0.28999999999999998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69" zoomScaleNormal="100" workbookViewId="0">
      <selection activeCell="L85" sqref="L85"/>
    </sheetView>
  </sheetViews>
  <sheetFormatPr defaultRowHeight="15" x14ac:dyDescent="0.25"/>
  <cols>
    <col min="1" max="1" width="6.42578125" style="48" customWidth="1"/>
    <col min="2" max="2" width="12" style="196" bestFit="1" customWidth="1"/>
    <col min="3" max="3" width="11.28515625" style="48" customWidth="1"/>
    <col min="4" max="4" width="9.140625" style="48"/>
    <col min="5" max="5" width="9.28515625" style="48" bestFit="1" customWidth="1"/>
    <col min="6" max="6" width="10.5703125" style="48" bestFit="1" customWidth="1"/>
    <col min="7" max="7" width="20.140625" style="48" bestFit="1" customWidth="1"/>
    <col min="8" max="8" width="7.42578125" style="48" customWidth="1"/>
    <col min="9" max="9" width="16.140625" style="48" customWidth="1"/>
    <col min="10" max="10" width="4.7109375" style="48" customWidth="1"/>
    <col min="11" max="11" width="5" style="48" bestFit="1" customWidth="1"/>
    <col min="12" max="12" width="18" style="48" customWidth="1"/>
    <col min="13" max="16384" width="9.140625" style="48"/>
  </cols>
  <sheetData>
    <row r="1" spans="1:15" ht="16.5" x14ac:dyDescent="0.25">
      <c r="A1" s="45" t="s">
        <v>0</v>
      </c>
      <c r="B1" s="46"/>
      <c r="C1" s="47"/>
      <c r="E1" s="49"/>
      <c r="F1" s="49"/>
      <c r="G1" s="49"/>
      <c r="H1" s="49"/>
      <c r="I1" s="49"/>
      <c r="J1" s="46"/>
      <c r="M1" s="49"/>
      <c r="N1" s="49"/>
    </row>
    <row r="2" spans="1:15" ht="15.75" x14ac:dyDescent="0.25">
      <c r="A2" s="50" t="s">
        <v>1</v>
      </c>
      <c r="B2" s="51"/>
      <c r="C2" s="52"/>
      <c r="E2" s="53"/>
      <c r="F2" s="53"/>
      <c r="G2" s="53"/>
      <c r="H2" s="53"/>
      <c r="I2" s="53"/>
      <c r="J2" s="51"/>
      <c r="M2" s="53"/>
      <c r="N2" s="53"/>
    </row>
    <row r="3" spans="1:15" ht="24.75" customHeight="1" x14ac:dyDescent="0.25">
      <c r="A3" s="289" t="s">
        <v>39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</row>
    <row r="6" spans="1:15" s="56" customFormat="1" ht="15" customHeight="1" x14ac:dyDescent="0.25">
      <c r="A6" s="281" t="s">
        <v>30</v>
      </c>
      <c r="B6" s="285" t="s">
        <v>17</v>
      </c>
      <c r="C6" s="279" t="s">
        <v>21</v>
      </c>
      <c r="D6" s="272" t="s">
        <v>19</v>
      </c>
      <c r="E6" s="272"/>
      <c r="F6" s="272"/>
      <c r="G6" s="272"/>
      <c r="H6" s="273"/>
      <c r="I6" s="274" t="s">
        <v>31</v>
      </c>
      <c r="J6" s="272" t="s">
        <v>32</v>
      </c>
      <c r="K6" s="272"/>
      <c r="L6" s="272"/>
      <c r="M6" s="290" t="s">
        <v>20</v>
      </c>
    </row>
    <row r="7" spans="1:15" s="56" customFormat="1" ht="28.5" x14ac:dyDescent="0.25">
      <c r="A7" s="281"/>
      <c r="B7" s="285"/>
      <c r="C7" s="280"/>
      <c r="D7" s="40" t="s">
        <v>23</v>
      </c>
      <c r="E7" s="40" t="s">
        <v>24</v>
      </c>
      <c r="F7" s="41" t="s">
        <v>25</v>
      </c>
      <c r="G7" s="42" t="s">
        <v>33</v>
      </c>
      <c r="H7" s="43" t="s">
        <v>27</v>
      </c>
      <c r="I7" s="274"/>
      <c r="J7" s="40" t="s">
        <v>37</v>
      </c>
      <c r="K7" s="40" t="s">
        <v>38</v>
      </c>
      <c r="L7" s="40" t="s">
        <v>29</v>
      </c>
      <c r="M7" s="290"/>
    </row>
    <row r="8" spans="1:15" s="56" customFormat="1" x14ac:dyDescent="0.25">
      <c r="A8" s="12">
        <v>584</v>
      </c>
      <c r="B8" s="62">
        <v>43995</v>
      </c>
      <c r="C8" s="17" t="s">
        <v>4</v>
      </c>
      <c r="D8" s="17" t="s">
        <v>7</v>
      </c>
      <c r="E8" s="17">
        <v>12</v>
      </c>
      <c r="F8" s="18">
        <v>455000</v>
      </c>
      <c r="G8" s="18">
        <f>E8*F8</f>
        <v>5460000</v>
      </c>
      <c r="H8" s="19">
        <v>0.5</v>
      </c>
      <c r="I8" s="20">
        <f>G8*(1-H8)</f>
        <v>2730000</v>
      </c>
      <c r="J8" s="17"/>
      <c r="K8" s="17"/>
      <c r="L8" s="39">
        <f>I8</f>
        <v>2730000</v>
      </c>
      <c r="M8" s="21"/>
    </row>
    <row r="9" spans="1:15" s="56" customFormat="1" x14ac:dyDescent="0.25">
      <c r="A9" s="12">
        <v>482</v>
      </c>
      <c r="B9" s="62">
        <v>43998</v>
      </c>
      <c r="C9" s="17" t="s">
        <v>4</v>
      </c>
      <c r="D9" s="17" t="s">
        <v>6</v>
      </c>
      <c r="E9" s="17">
        <v>4</v>
      </c>
      <c r="F9" s="18">
        <v>225000</v>
      </c>
      <c r="G9" s="18">
        <f t="shared" ref="G9:G16" si="0">E9*F9</f>
        <v>900000</v>
      </c>
      <c r="H9" s="19">
        <v>0.5</v>
      </c>
      <c r="I9" s="20">
        <f t="shared" ref="I9:I16" si="1">G9*(1-H9)</f>
        <v>450000</v>
      </c>
      <c r="J9" s="17"/>
      <c r="K9" s="17"/>
      <c r="L9" s="39">
        <f t="shared" ref="L9:L27" si="2">I9</f>
        <v>450000</v>
      </c>
      <c r="M9" s="21"/>
    </row>
    <row r="10" spans="1:15" s="56" customFormat="1" x14ac:dyDescent="0.25">
      <c r="A10" s="217">
        <v>480</v>
      </c>
      <c r="B10" s="224">
        <v>43998</v>
      </c>
      <c r="C10" s="269" t="s">
        <v>4</v>
      </c>
      <c r="D10" s="22" t="s">
        <v>6</v>
      </c>
      <c r="E10" s="22">
        <v>24</v>
      </c>
      <c r="F10" s="23">
        <v>225000</v>
      </c>
      <c r="G10" s="23">
        <f t="shared" si="0"/>
        <v>5400000</v>
      </c>
      <c r="H10" s="24">
        <v>0.5</v>
      </c>
      <c r="I10" s="3">
        <f t="shared" si="1"/>
        <v>2700000</v>
      </c>
      <c r="J10" s="22"/>
      <c r="K10" s="22"/>
      <c r="L10" s="39">
        <f t="shared" si="2"/>
        <v>2700000</v>
      </c>
      <c r="M10" s="25"/>
    </row>
    <row r="11" spans="1:15" s="56" customFormat="1" x14ac:dyDescent="0.25">
      <c r="A11" s="218"/>
      <c r="B11" s="225"/>
      <c r="C11" s="270"/>
      <c r="D11" s="26" t="s">
        <v>7</v>
      </c>
      <c r="E11" s="26">
        <v>22</v>
      </c>
      <c r="F11" s="27">
        <v>455000</v>
      </c>
      <c r="G11" s="27">
        <f t="shared" si="0"/>
        <v>10010000</v>
      </c>
      <c r="H11" s="28">
        <v>0.5</v>
      </c>
      <c r="I11" s="8">
        <f t="shared" si="1"/>
        <v>5005000</v>
      </c>
      <c r="J11" s="26"/>
      <c r="K11" s="26"/>
      <c r="L11" s="39">
        <f t="shared" si="2"/>
        <v>5005000</v>
      </c>
      <c r="M11" s="26"/>
    </row>
    <row r="12" spans="1:15" s="56" customFormat="1" x14ac:dyDescent="0.25">
      <c r="A12" s="218"/>
      <c r="B12" s="225"/>
      <c r="C12" s="270"/>
      <c r="D12" s="26" t="s">
        <v>8</v>
      </c>
      <c r="E12" s="26">
        <v>12</v>
      </c>
      <c r="F12" s="27">
        <v>465000</v>
      </c>
      <c r="G12" s="27">
        <f t="shared" si="0"/>
        <v>5580000</v>
      </c>
      <c r="H12" s="28">
        <v>0.5</v>
      </c>
      <c r="I12" s="8">
        <f t="shared" si="1"/>
        <v>2790000</v>
      </c>
      <c r="J12" s="26"/>
      <c r="K12" s="26"/>
      <c r="L12" s="39">
        <f t="shared" si="2"/>
        <v>2790000</v>
      </c>
      <c r="M12" s="29" t="s">
        <v>34</v>
      </c>
    </row>
    <row r="13" spans="1:15" s="56" customFormat="1" x14ac:dyDescent="0.25">
      <c r="A13" s="218"/>
      <c r="B13" s="225"/>
      <c r="C13" s="270"/>
      <c r="D13" s="26" t="s">
        <v>14</v>
      </c>
      <c r="E13" s="26">
        <v>1</v>
      </c>
      <c r="F13" s="27">
        <v>485000</v>
      </c>
      <c r="G13" s="27">
        <f t="shared" si="0"/>
        <v>485000</v>
      </c>
      <c r="H13" s="28">
        <v>0.5</v>
      </c>
      <c r="I13" s="8">
        <f t="shared" si="1"/>
        <v>242500</v>
      </c>
      <c r="J13" s="26"/>
      <c r="K13" s="26"/>
      <c r="L13" s="39">
        <f t="shared" si="2"/>
        <v>242500</v>
      </c>
      <c r="M13" s="29"/>
    </row>
    <row r="14" spans="1:15" s="56" customFormat="1" x14ac:dyDescent="0.25">
      <c r="A14" s="219"/>
      <c r="B14" s="226"/>
      <c r="C14" s="271"/>
      <c r="D14" s="30" t="s">
        <v>11</v>
      </c>
      <c r="E14" s="30">
        <v>5</v>
      </c>
      <c r="F14" s="31">
        <v>550000</v>
      </c>
      <c r="G14" s="31">
        <f t="shared" si="0"/>
        <v>2750000</v>
      </c>
      <c r="H14" s="32">
        <v>0.5</v>
      </c>
      <c r="I14" s="11">
        <f t="shared" si="1"/>
        <v>1375000</v>
      </c>
      <c r="J14" s="30"/>
      <c r="K14" s="30"/>
      <c r="L14" s="39">
        <f t="shared" si="2"/>
        <v>1375000</v>
      </c>
      <c r="M14" s="33"/>
    </row>
    <row r="15" spans="1:15" s="56" customFormat="1" x14ac:dyDescent="0.25">
      <c r="A15" s="217">
        <v>484</v>
      </c>
      <c r="B15" s="224">
        <v>44002</v>
      </c>
      <c r="C15" s="269" t="s">
        <v>4</v>
      </c>
      <c r="D15" s="22" t="s">
        <v>10</v>
      </c>
      <c r="E15" s="22">
        <v>1</v>
      </c>
      <c r="F15" s="23">
        <v>485000</v>
      </c>
      <c r="G15" s="23">
        <f t="shared" si="0"/>
        <v>485000</v>
      </c>
      <c r="H15" s="24">
        <v>0.5</v>
      </c>
      <c r="I15" s="3">
        <f t="shared" si="1"/>
        <v>242500</v>
      </c>
      <c r="J15" s="22"/>
      <c r="K15" s="22"/>
      <c r="L15" s="39">
        <f t="shared" si="2"/>
        <v>242500</v>
      </c>
      <c r="M15" s="25"/>
    </row>
    <row r="16" spans="1:15" s="56" customFormat="1" x14ac:dyDescent="0.25">
      <c r="A16" s="219"/>
      <c r="B16" s="226"/>
      <c r="C16" s="271"/>
      <c r="D16" s="30" t="s">
        <v>16</v>
      </c>
      <c r="E16" s="30">
        <v>1</v>
      </c>
      <c r="F16" s="31">
        <v>455000</v>
      </c>
      <c r="G16" s="31">
        <f t="shared" si="0"/>
        <v>455000</v>
      </c>
      <c r="H16" s="32">
        <v>0.5</v>
      </c>
      <c r="I16" s="11">
        <f t="shared" si="1"/>
        <v>227500</v>
      </c>
      <c r="J16" s="30"/>
      <c r="K16" s="30"/>
      <c r="L16" s="39">
        <f t="shared" si="2"/>
        <v>227500</v>
      </c>
      <c r="M16" s="33"/>
    </row>
    <row r="17" spans="1:13" s="56" customFormat="1" x14ac:dyDescent="0.25">
      <c r="A17" s="81">
        <v>1151</v>
      </c>
      <c r="B17" s="154">
        <v>44006</v>
      </c>
      <c r="C17" s="34" t="s">
        <v>4</v>
      </c>
      <c r="D17" s="34" t="s">
        <v>14</v>
      </c>
      <c r="E17" s="34">
        <v>24</v>
      </c>
      <c r="F17" s="36">
        <v>485000</v>
      </c>
      <c r="G17" s="36">
        <f>E17*F17</f>
        <v>11640000</v>
      </c>
      <c r="H17" s="37">
        <v>0.5</v>
      </c>
      <c r="I17" s="38">
        <f>G17*(1-H17)</f>
        <v>5820000</v>
      </c>
      <c r="J17" s="34"/>
      <c r="K17" s="34"/>
      <c r="L17" s="39">
        <f t="shared" si="2"/>
        <v>5820000</v>
      </c>
      <c r="M17" s="35"/>
    </row>
    <row r="18" spans="1:13" s="56" customFormat="1" x14ac:dyDescent="0.25">
      <c r="A18" s="217">
        <v>487</v>
      </c>
      <c r="B18" s="224">
        <v>44009</v>
      </c>
      <c r="C18" s="269" t="s">
        <v>4</v>
      </c>
      <c r="D18" s="22" t="s">
        <v>8</v>
      </c>
      <c r="E18" s="22">
        <v>3</v>
      </c>
      <c r="F18" s="23">
        <v>465000</v>
      </c>
      <c r="G18" s="23">
        <f t="shared" ref="G18:G27" si="3">E18*F18</f>
        <v>1395000</v>
      </c>
      <c r="H18" s="24">
        <v>0.5</v>
      </c>
      <c r="I18" s="3">
        <f t="shared" ref="I18:I27" si="4">G18*(1-H18)</f>
        <v>697500</v>
      </c>
      <c r="J18" s="22"/>
      <c r="K18" s="22"/>
      <c r="L18" s="39">
        <f t="shared" si="2"/>
        <v>697500</v>
      </c>
      <c r="M18" s="25"/>
    </row>
    <row r="19" spans="1:13" s="56" customFormat="1" x14ac:dyDescent="0.25">
      <c r="A19" s="219"/>
      <c r="B19" s="226"/>
      <c r="C19" s="271"/>
      <c r="D19" s="30" t="s">
        <v>14</v>
      </c>
      <c r="E19" s="30">
        <v>3</v>
      </c>
      <c r="F19" s="31">
        <v>485000</v>
      </c>
      <c r="G19" s="31">
        <f t="shared" si="3"/>
        <v>1455000</v>
      </c>
      <c r="H19" s="32">
        <v>0.5</v>
      </c>
      <c r="I19" s="11">
        <f t="shared" si="4"/>
        <v>727500</v>
      </c>
      <c r="J19" s="30"/>
      <c r="K19" s="30"/>
      <c r="L19" s="39">
        <f t="shared" si="2"/>
        <v>727500</v>
      </c>
      <c r="M19" s="33"/>
    </row>
    <row r="20" spans="1:13" s="56" customFormat="1" x14ac:dyDescent="0.25">
      <c r="A20" s="217">
        <v>492</v>
      </c>
      <c r="B20" s="224">
        <v>44020</v>
      </c>
      <c r="C20" s="269" t="s">
        <v>4</v>
      </c>
      <c r="D20" s="22" t="s">
        <v>6</v>
      </c>
      <c r="E20" s="22">
        <v>31</v>
      </c>
      <c r="F20" s="23">
        <v>225000</v>
      </c>
      <c r="G20" s="23">
        <f t="shared" si="3"/>
        <v>6975000</v>
      </c>
      <c r="H20" s="24">
        <v>0.5</v>
      </c>
      <c r="I20" s="3">
        <f t="shared" si="4"/>
        <v>3487500</v>
      </c>
      <c r="J20" s="22"/>
      <c r="K20" s="22"/>
      <c r="L20" s="64">
        <f t="shared" si="2"/>
        <v>3487500</v>
      </c>
      <c r="M20" s="25"/>
    </row>
    <row r="21" spans="1:13" s="56" customFormat="1" x14ac:dyDescent="0.25">
      <c r="A21" s="218"/>
      <c r="B21" s="225"/>
      <c r="C21" s="270"/>
      <c r="D21" s="26" t="s">
        <v>7</v>
      </c>
      <c r="E21" s="26">
        <v>12</v>
      </c>
      <c r="F21" s="27">
        <v>455000</v>
      </c>
      <c r="G21" s="27">
        <f t="shared" si="3"/>
        <v>5460000</v>
      </c>
      <c r="H21" s="28">
        <v>0.5</v>
      </c>
      <c r="I21" s="8">
        <f t="shared" si="4"/>
        <v>2730000</v>
      </c>
      <c r="J21" s="26"/>
      <c r="K21" s="26"/>
      <c r="L21" s="72">
        <f t="shared" si="2"/>
        <v>2730000</v>
      </c>
      <c r="M21" s="29"/>
    </row>
    <row r="22" spans="1:13" s="56" customFormat="1" x14ac:dyDescent="0.25">
      <c r="A22" s="218"/>
      <c r="B22" s="225"/>
      <c r="C22" s="270"/>
      <c r="D22" s="26" t="s">
        <v>8</v>
      </c>
      <c r="E22" s="26">
        <v>12</v>
      </c>
      <c r="F22" s="27">
        <v>465000</v>
      </c>
      <c r="G22" s="27">
        <f t="shared" si="3"/>
        <v>5580000</v>
      </c>
      <c r="H22" s="28">
        <v>0.5</v>
      </c>
      <c r="I22" s="8">
        <f t="shared" si="4"/>
        <v>2790000</v>
      </c>
      <c r="J22" s="26"/>
      <c r="K22" s="26"/>
      <c r="L22" s="72">
        <f t="shared" si="2"/>
        <v>2790000</v>
      </c>
      <c r="M22" s="29"/>
    </row>
    <row r="23" spans="1:13" s="56" customFormat="1" x14ac:dyDescent="0.25">
      <c r="A23" s="218"/>
      <c r="B23" s="225"/>
      <c r="C23" s="270"/>
      <c r="D23" s="26" t="s">
        <v>9</v>
      </c>
      <c r="E23" s="26">
        <v>12</v>
      </c>
      <c r="F23" s="27">
        <v>475000</v>
      </c>
      <c r="G23" s="27">
        <f t="shared" si="3"/>
        <v>5700000</v>
      </c>
      <c r="H23" s="28">
        <v>0.5</v>
      </c>
      <c r="I23" s="8">
        <f t="shared" si="4"/>
        <v>2850000</v>
      </c>
      <c r="J23" s="26"/>
      <c r="K23" s="26"/>
      <c r="L23" s="72">
        <f t="shared" si="2"/>
        <v>2850000</v>
      </c>
      <c r="M23" s="29"/>
    </row>
    <row r="24" spans="1:13" s="56" customFormat="1" x14ac:dyDescent="0.25">
      <c r="A24" s="218"/>
      <c r="B24" s="225"/>
      <c r="C24" s="270"/>
      <c r="D24" s="26" t="s">
        <v>10</v>
      </c>
      <c r="E24" s="26">
        <v>12</v>
      </c>
      <c r="F24" s="27">
        <v>485000</v>
      </c>
      <c r="G24" s="27">
        <f t="shared" si="3"/>
        <v>5820000</v>
      </c>
      <c r="H24" s="28">
        <v>0.5</v>
      </c>
      <c r="I24" s="8">
        <f t="shared" si="4"/>
        <v>2910000</v>
      </c>
      <c r="J24" s="26"/>
      <c r="K24" s="26"/>
      <c r="L24" s="72">
        <f t="shared" si="2"/>
        <v>2910000</v>
      </c>
      <c r="M24" s="29"/>
    </row>
    <row r="25" spans="1:13" s="56" customFormat="1" x14ac:dyDescent="0.25">
      <c r="A25" s="218"/>
      <c r="B25" s="225"/>
      <c r="C25" s="270"/>
      <c r="D25" s="26" t="s">
        <v>14</v>
      </c>
      <c r="E25" s="26">
        <v>12</v>
      </c>
      <c r="F25" s="27">
        <v>485000</v>
      </c>
      <c r="G25" s="27">
        <f t="shared" si="3"/>
        <v>5820000</v>
      </c>
      <c r="H25" s="28">
        <v>0.5</v>
      </c>
      <c r="I25" s="8">
        <f t="shared" si="4"/>
        <v>2910000</v>
      </c>
      <c r="J25" s="26"/>
      <c r="K25" s="26"/>
      <c r="L25" s="72">
        <f t="shared" si="2"/>
        <v>2910000</v>
      </c>
      <c r="M25" s="29"/>
    </row>
    <row r="26" spans="1:13" s="56" customFormat="1" x14ac:dyDescent="0.25">
      <c r="A26" s="218"/>
      <c r="B26" s="225"/>
      <c r="C26" s="270"/>
      <c r="D26" s="26" t="s">
        <v>15</v>
      </c>
      <c r="E26" s="26">
        <v>12</v>
      </c>
      <c r="F26" s="27">
        <v>455000</v>
      </c>
      <c r="G26" s="27">
        <f t="shared" si="3"/>
        <v>5460000</v>
      </c>
      <c r="H26" s="28">
        <v>0.5</v>
      </c>
      <c r="I26" s="8">
        <f t="shared" si="4"/>
        <v>2730000</v>
      </c>
      <c r="J26" s="26"/>
      <c r="K26" s="26"/>
      <c r="L26" s="72">
        <f t="shared" si="2"/>
        <v>2730000</v>
      </c>
      <c r="M26" s="29"/>
    </row>
    <row r="27" spans="1:13" s="56" customFormat="1" x14ac:dyDescent="0.25">
      <c r="A27" s="219"/>
      <c r="B27" s="226"/>
      <c r="C27" s="271"/>
      <c r="D27" s="30" t="s">
        <v>16</v>
      </c>
      <c r="E27" s="30">
        <v>12</v>
      </c>
      <c r="F27" s="31">
        <v>455000</v>
      </c>
      <c r="G27" s="31">
        <f t="shared" si="3"/>
        <v>5460000</v>
      </c>
      <c r="H27" s="32">
        <v>0.5</v>
      </c>
      <c r="I27" s="11">
        <f t="shared" si="4"/>
        <v>2730000</v>
      </c>
      <c r="J27" s="30"/>
      <c r="K27" s="30"/>
      <c r="L27" s="65">
        <f t="shared" si="2"/>
        <v>2730000</v>
      </c>
      <c r="M27" s="33"/>
    </row>
    <row r="28" spans="1:13" s="63" customFormat="1" x14ac:dyDescent="0.25">
      <c r="A28" s="12">
        <v>496</v>
      </c>
      <c r="B28" s="62">
        <v>44028</v>
      </c>
      <c r="C28" s="17" t="s">
        <v>4</v>
      </c>
      <c r="D28" s="17" t="s">
        <v>9</v>
      </c>
      <c r="E28" s="17">
        <v>9</v>
      </c>
      <c r="F28" s="18">
        <v>475000</v>
      </c>
      <c r="G28" s="18">
        <v>4275000</v>
      </c>
      <c r="H28" s="19">
        <v>0.5</v>
      </c>
      <c r="I28" s="20">
        <v>2137500</v>
      </c>
      <c r="J28" s="17"/>
      <c r="K28" s="17"/>
      <c r="L28" s="39">
        <v>2137500</v>
      </c>
      <c r="M28" s="21"/>
    </row>
    <row r="29" spans="1:13" s="63" customFormat="1" x14ac:dyDescent="0.25">
      <c r="A29" s="12">
        <v>497</v>
      </c>
      <c r="B29" s="62">
        <v>44029</v>
      </c>
      <c r="C29" s="17" t="s">
        <v>4</v>
      </c>
      <c r="D29" s="17" t="s">
        <v>7</v>
      </c>
      <c r="E29" s="17">
        <v>1</v>
      </c>
      <c r="F29" s="18">
        <v>455000</v>
      </c>
      <c r="G29" s="18">
        <v>455000</v>
      </c>
      <c r="H29" s="19">
        <v>0.5</v>
      </c>
      <c r="I29" s="20">
        <v>227500</v>
      </c>
      <c r="J29" s="17"/>
      <c r="K29" s="17"/>
      <c r="L29" s="39">
        <v>227500</v>
      </c>
      <c r="M29" s="21"/>
    </row>
    <row r="30" spans="1:13" s="63" customFormat="1" x14ac:dyDescent="0.25">
      <c r="A30" s="12">
        <v>610</v>
      </c>
      <c r="B30" s="62">
        <v>44031</v>
      </c>
      <c r="C30" s="17" t="s">
        <v>4</v>
      </c>
      <c r="D30" s="17" t="s">
        <v>15</v>
      </c>
      <c r="E30" s="17">
        <v>60</v>
      </c>
      <c r="F30" s="18">
        <v>455000</v>
      </c>
      <c r="G30" s="18">
        <v>27300000</v>
      </c>
      <c r="H30" s="19">
        <v>0.5</v>
      </c>
      <c r="I30" s="20">
        <v>13650000</v>
      </c>
      <c r="J30" s="17"/>
      <c r="K30" s="17"/>
      <c r="L30" s="39">
        <v>13650000</v>
      </c>
      <c r="M30" s="21"/>
    </row>
    <row r="31" spans="1:13" s="63" customFormat="1" x14ac:dyDescent="0.25">
      <c r="A31" s="217">
        <v>617</v>
      </c>
      <c r="B31" s="224">
        <v>44034</v>
      </c>
      <c r="C31" s="277" t="s">
        <v>4</v>
      </c>
      <c r="D31" s="22" t="s">
        <v>6</v>
      </c>
      <c r="E31" s="22">
        <v>5</v>
      </c>
      <c r="F31" s="23">
        <v>225000</v>
      </c>
      <c r="G31" s="23">
        <v>1125000</v>
      </c>
      <c r="H31" s="24">
        <v>0.5</v>
      </c>
      <c r="I31" s="3">
        <v>562500</v>
      </c>
      <c r="J31" s="22"/>
      <c r="K31" s="22"/>
      <c r="L31" s="64">
        <v>562500</v>
      </c>
      <c r="M31" s="25"/>
    </row>
    <row r="32" spans="1:13" s="63" customFormat="1" x14ac:dyDescent="0.25">
      <c r="A32" s="219"/>
      <c r="B32" s="226"/>
      <c r="C32" s="278"/>
      <c r="D32" s="30" t="s">
        <v>7</v>
      </c>
      <c r="E32" s="30">
        <v>12</v>
      </c>
      <c r="F32" s="31">
        <v>455000</v>
      </c>
      <c r="G32" s="31">
        <v>5460000</v>
      </c>
      <c r="H32" s="32">
        <v>0.5</v>
      </c>
      <c r="I32" s="11">
        <v>2730000</v>
      </c>
      <c r="J32" s="30"/>
      <c r="K32" s="30"/>
      <c r="L32" s="65">
        <v>2730000</v>
      </c>
      <c r="M32" s="33"/>
    </row>
    <row r="33" spans="1:17" s="63" customFormat="1" x14ac:dyDescent="0.25">
      <c r="A33" s="82">
        <v>618</v>
      </c>
      <c r="B33" s="153">
        <v>44036</v>
      </c>
      <c r="C33" s="69" t="s">
        <v>4</v>
      </c>
      <c r="D33" s="69" t="s">
        <v>7</v>
      </c>
      <c r="E33" s="69">
        <v>12</v>
      </c>
      <c r="F33" s="139">
        <v>455000</v>
      </c>
      <c r="G33" s="66">
        <v>5460000</v>
      </c>
      <c r="H33" s="67">
        <v>0.5</v>
      </c>
      <c r="I33" s="68">
        <v>2730000</v>
      </c>
      <c r="J33" s="69"/>
      <c r="K33" s="69"/>
      <c r="L33" s="70">
        <v>2730000</v>
      </c>
      <c r="M33" s="71"/>
    </row>
    <row r="34" spans="1:17" s="61" customFormat="1" ht="15.75" x14ac:dyDescent="0.25">
      <c r="A34" s="245">
        <v>656</v>
      </c>
      <c r="B34" s="224">
        <v>44053</v>
      </c>
      <c r="C34" s="282" t="s">
        <v>4</v>
      </c>
      <c r="D34" s="127" t="s">
        <v>7</v>
      </c>
      <c r="E34" s="131">
        <v>1</v>
      </c>
      <c r="F34" s="23">
        <v>455000</v>
      </c>
      <c r="G34" s="23">
        <f t="shared" ref="G34:G42" si="5">E34*F34</f>
        <v>455000</v>
      </c>
      <c r="H34" s="24">
        <v>0.5</v>
      </c>
      <c r="I34" s="1">
        <f t="shared" ref="I34:I42" si="6">G34*(1-H34)</f>
        <v>227500</v>
      </c>
      <c r="J34" s="1"/>
      <c r="K34" s="1"/>
      <c r="L34" s="1">
        <f>I34</f>
        <v>227500</v>
      </c>
      <c r="M34" s="127"/>
    </row>
    <row r="35" spans="1:17" x14ac:dyDescent="0.25">
      <c r="A35" s="246"/>
      <c r="B35" s="225"/>
      <c r="C35" s="283"/>
      <c r="D35" s="128" t="s">
        <v>8</v>
      </c>
      <c r="E35" s="132">
        <v>1</v>
      </c>
      <c r="F35" s="27">
        <v>465000</v>
      </c>
      <c r="G35" s="27">
        <f t="shared" si="5"/>
        <v>465000</v>
      </c>
      <c r="H35" s="28">
        <v>0.5</v>
      </c>
      <c r="I35" s="6">
        <f t="shared" si="6"/>
        <v>232500</v>
      </c>
      <c r="J35" s="6"/>
      <c r="K35" s="6"/>
      <c r="L35" s="6">
        <f t="shared" ref="L35:L42" si="7">I35</f>
        <v>232500</v>
      </c>
      <c r="M35" s="128"/>
    </row>
    <row r="36" spans="1:17" x14ac:dyDescent="0.25">
      <c r="A36" s="246"/>
      <c r="B36" s="225"/>
      <c r="C36" s="283"/>
      <c r="D36" s="128" t="s">
        <v>9</v>
      </c>
      <c r="E36" s="132">
        <v>1</v>
      </c>
      <c r="F36" s="27">
        <v>475000</v>
      </c>
      <c r="G36" s="27">
        <f t="shared" si="5"/>
        <v>475000</v>
      </c>
      <c r="H36" s="28">
        <v>0.5</v>
      </c>
      <c r="I36" s="6">
        <f t="shared" si="6"/>
        <v>237500</v>
      </c>
      <c r="J36" s="6"/>
      <c r="K36" s="6"/>
      <c r="L36" s="6">
        <f t="shared" si="7"/>
        <v>237500</v>
      </c>
      <c r="M36" s="128"/>
    </row>
    <row r="37" spans="1:17" s="86" customFormat="1" ht="14.45" customHeight="1" x14ac:dyDescent="0.25">
      <c r="A37" s="246"/>
      <c r="B37" s="225"/>
      <c r="C37" s="283"/>
      <c r="D37" s="128" t="s">
        <v>10</v>
      </c>
      <c r="E37" s="132">
        <v>1</v>
      </c>
      <c r="F37" s="27">
        <v>485000</v>
      </c>
      <c r="G37" s="27">
        <f t="shared" si="5"/>
        <v>485000</v>
      </c>
      <c r="H37" s="28">
        <v>0.5</v>
      </c>
      <c r="I37" s="6">
        <f t="shared" si="6"/>
        <v>242500</v>
      </c>
      <c r="J37" s="6"/>
      <c r="K37" s="6"/>
      <c r="L37" s="6">
        <f t="shared" si="7"/>
        <v>242500</v>
      </c>
      <c r="M37" s="128"/>
      <c r="Q37" s="104"/>
    </row>
    <row r="38" spans="1:17" s="86" customFormat="1" ht="14.45" customHeight="1" x14ac:dyDescent="0.25">
      <c r="A38" s="246"/>
      <c r="B38" s="225"/>
      <c r="C38" s="283"/>
      <c r="D38" s="128" t="s">
        <v>14</v>
      </c>
      <c r="E38" s="132">
        <v>1</v>
      </c>
      <c r="F38" s="27">
        <v>485000</v>
      </c>
      <c r="G38" s="27">
        <f t="shared" si="5"/>
        <v>485000</v>
      </c>
      <c r="H38" s="28">
        <v>0.5</v>
      </c>
      <c r="I38" s="6">
        <f t="shared" si="6"/>
        <v>242500</v>
      </c>
      <c r="J38" s="6"/>
      <c r="K38" s="6"/>
      <c r="L38" s="6">
        <f t="shared" si="7"/>
        <v>242500</v>
      </c>
      <c r="M38" s="128"/>
      <c r="Q38" s="104"/>
    </row>
    <row r="39" spans="1:17" s="86" customFormat="1" ht="14.45" customHeight="1" x14ac:dyDescent="0.25">
      <c r="A39" s="246"/>
      <c r="B39" s="225"/>
      <c r="C39" s="283"/>
      <c r="D39" s="128" t="s">
        <v>11</v>
      </c>
      <c r="E39" s="132">
        <v>1</v>
      </c>
      <c r="F39" s="27">
        <v>550000</v>
      </c>
      <c r="G39" s="27">
        <f t="shared" si="5"/>
        <v>550000</v>
      </c>
      <c r="H39" s="28">
        <v>0.5</v>
      </c>
      <c r="I39" s="6">
        <f t="shared" si="6"/>
        <v>275000</v>
      </c>
      <c r="J39" s="6"/>
      <c r="K39" s="6"/>
      <c r="L39" s="6">
        <f t="shared" si="7"/>
        <v>275000</v>
      </c>
      <c r="M39" s="128"/>
      <c r="Q39" s="104"/>
    </row>
    <row r="40" spans="1:17" s="86" customFormat="1" ht="14.45" customHeight="1" x14ac:dyDescent="0.25">
      <c r="A40" s="246"/>
      <c r="B40" s="225"/>
      <c r="C40" s="283"/>
      <c r="D40" s="128" t="s">
        <v>15</v>
      </c>
      <c r="E40" s="132">
        <v>1</v>
      </c>
      <c r="F40" s="27">
        <v>455000</v>
      </c>
      <c r="G40" s="27">
        <f t="shared" si="5"/>
        <v>455000</v>
      </c>
      <c r="H40" s="28">
        <v>0.5</v>
      </c>
      <c r="I40" s="6">
        <f t="shared" si="6"/>
        <v>227500</v>
      </c>
      <c r="J40" s="6"/>
      <c r="K40" s="6"/>
      <c r="L40" s="6">
        <f t="shared" si="7"/>
        <v>227500</v>
      </c>
      <c r="M40" s="128"/>
      <c r="Q40" s="104"/>
    </row>
    <row r="41" spans="1:17" s="86" customFormat="1" ht="14.45" customHeight="1" x14ac:dyDescent="0.25">
      <c r="A41" s="247"/>
      <c r="B41" s="226"/>
      <c r="C41" s="284"/>
      <c r="D41" s="129" t="s">
        <v>16</v>
      </c>
      <c r="E41" s="133">
        <v>1</v>
      </c>
      <c r="F41" s="31">
        <v>455000</v>
      </c>
      <c r="G41" s="31">
        <f t="shared" si="5"/>
        <v>455000</v>
      </c>
      <c r="H41" s="32">
        <v>0.5</v>
      </c>
      <c r="I41" s="9">
        <f t="shared" si="6"/>
        <v>227500</v>
      </c>
      <c r="J41" s="9"/>
      <c r="K41" s="9"/>
      <c r="L41" s="9">
        <f t="shared" si="7"/>
        <v>227500</v>
      </c>
      <c r="M41" s="129"/>
      <c r="Q41" s="104"/>
    </row>
    <row r="42" spans="1:17" s="86" customFormat="1" ht="14.45" customHeight="1" x14ac:dyDescent="0.25">
      <c r="A42" s="179">
        <v>654</v>
      </c>
      <c r="B42" s="153">
        <v>44053</v>
      </c>
      <c r="C42" s="137" t="s">
        <v>4</v>
      </c>
      <c r="D42" s="130" t="s">
        <v>7</v>
      </c>
      <c r="E42" s="17">
        <v>24</v>
      </c>
      <c r="F42" s="18">
        <v>455000</v>
      </c>
      <c r="G42" s="18">
        <f t="shared" si="5"/>
        <v>10920000</v>
      </c>
      <c r="H42" s="19">
        <v>0.5</v>
      </c>
      <c r="I42" s="138">
        <f t="shared" si="6"/>
        <v>5460000</v>
      </c>
      <c r="J42" s="138"/>
      <c r="K42" s="138"/>
      <c r="L42" s="1">
        <f t="shared" si="7"/>
        <v>5460000</v>
      </c>
      <c r="M42" s="130"/>
      <c r="Q42" s="104"/>
    </row>
    <row r="43" spans="1:17" s="86" customFormat="1" ht="14.45" customHeight="1" x14ac:dyDescent="0.25">
      <c r="A43" s="217">
        <v>642</v>
      </c>
      <c r="B43" s="224">
        <v>44056</v>
      </c>
      <c r="C43" s="277" t="s">
        <v>4</v>
      </c>
      <c r="D43" s="73" t="s">
        <v>10</v>
      </c>
      <c r="E43" s="73">
        <v>24</v>
      </c>
      <c r="F43" s="23">
        <v>485000</v>
      </c>
      <c r="G43" s="23">
        <v>5460000</v>
      </c>
      <c r="H43" s="24">
        <v>0.5</v>
      </c>
      <c r="I43" s="3">
        <v>2730000</v>
      </c>
      <c r="J43" s="73"/>
      <c r="K43" s="73"/>
      <c r="L43" s="3">
        <v>2730000</v>
      </c>
      <c r="M43" s="25"/>
      <c r="N43" s="61"/>
      <c r="Q43" s="104"/>
    </row>
    <row r="44" spans="1:17" s="86" customFormat="1" ht="14.45" customHeight="1" x14ac:dyDescent="0.25">
      <c r="A44" s="219"/>
      <c r="B44" s="226"/>
      <c r="C44" s="278"/>
      <c r="D44" s="74" t="s">
        <v>15</v>
      </c>
      <c r="E44" s="74">
        <v>5</v>
      </c>
      <c r="F44" s="31">
        <v>455000</v>
      </c>
      <c r="G44" s="31">
        <v>5460000</v>
      </c>
      <c r="H44" s="32">
        <v>0.5</v>
      </c>
      <c r="I44" s="11">
        <v>2730000</v>
      </c>
      <c r="J44" s="74"/>
      <c r="K44" s="74"/>
      <c r="L44" s="11">
        <v>2730000</v>
      </c>
      <c r="M44" s="33"/>
      <c r="N44" s="48"/>
      <c r="Q44" s="104"/>
    </row>
    <row r="45" spans="1:17" s="86" customFormat="1" ht="14.45" customHeight="1" x14ac:dyDescent="0.25">
      <c r="A45" s="82">
        <v>767</v>
      </c>
      <c r="B45" s="153">
        <v>44065</v>
      </c>
      <c r="C45" s="69" t="s">
        <v>4</v>
      </c>
      <c r="D45" s="69" t="s">
        <v>14</v>
      </c>
      <c r="E45" s="69">
        <v>12</v>
      </c>
      <c r="F45" s="66">
        <v>485000</v>
      </c>
      <c r="G45" s="66">
        <v>5460000</v>
      </c>
      <c r="H45" s="67">
        <v>0.5</v>
      </c>
      <c r="I45" s="68">
        <v>2730000</v>
      </c>
      <c r="J45" s="69"/>
      <c r="K45" s="69"/>
      <c r="L45" s="70">
        <v>2730000</v>
      </c>
      <c r="M45" s="124"/>
      <c r="N45" s="48"/>
      <c r="Q45" s="104"/>
    </row>
    <row r="46" spans="1:17" s="116" customFormat="1" x14ac:dyDescent="0.25">
      <c r="A46" s="245">
        <v>664</v>
      </c>
      <c r="B46" s="248">
        <v>44088</v>
      </c>
      <c r="C46" s="275" t="s">
        <v>4</v>
      </c>
      <c r="D46" s="99" t="s">
        <v>7</v>
      </c>
      <c r="E46" s="75">
        <v>24</v>
      </c>
      <c r="F46" s="23">
        <v>455000</v>
      </c>
      <c r="G46" s="100">
        <f t="shared" ref="G46:G58" si="8">E46*F46</f>
        <v>10920000</v>
      </c>
      <c r="H46" s="101">
        <v>0.5</v>
      </c>
      <c r="I46" s="102">
        <f>G46*(1-H46)</f>
        <v>5460000</v>
      </c>
      <c r="J46" s="84"/>
      <c r="K46" s="84"/>
      <c r="L46" s="103">
        <f>I46</f>
        <v>5460000</v>
      </c>
      <c r="M46" s="83"/>
      <c r="N46" s="86"/>
    </row>
    <row r="47" spans="1:17" s="116" customFormat="1" x14ac:dyDescent="0.25">
      <c r="A47" s="247"/>
      <c r="B47" s="250"/>
      <c r="C47" s="276"/>
      <c r="D47" s="105" t="s">
        <v>9</v>
      </c>
      <c r="E47" s="77">
        <v>24</v>
      </c>
      <c r="F47" s="31">
        <v>475000</v>
      </c>
      <c r="G47" s="106">
        <f t="shared" si="8"/>
        <v>11400000</v>
      </c>
      <c r="H47" s="107">
        <v>0.5</v>
      </c>
      <c r="I47" s="93">
        <f t="shared" ref="I47:I62" si="9">G47*(1-H47)</f>
        <v>5700000</v>
      </c>
      <c r="J47" s="91"/>
      <c r="K47" s="91"/>
      <c r="L47" s="108">
        <f t="shared" ref="L47:L62" si="10">I47</f>
        <v>5700000</v>
      </c>
      <c r="M47" s="90"/>
      <c r="N47" s="86"/>
    </row>
    <row r="48" spans="1:17" s="116" customFormat="1" x14ac:dyDescent="0.25">
      <c r="A48" s="96">
        <v>666</v>
      </c>
      <c r="B48" s="155">
        <v>44091</v>
      </c>
      <c r="C48" s="109" t="s">
        <v>4</v>
      </c>
      <c r="D48" s="110" t="s">
        <v>7</v>
      </c>
      <c r="E48" s="17">
        <v>42</v>
      </c>
      <c r="F48" s="18">
        <v>455000</v>
      </c>
      <c r="G48" s="125">
        <f t="shared" si="8"/>
        <v>19110000</v>
      </c>
      <c r="H48" s="123">
        <v>0.5</v>
      </c>
      <c r="I48" s="111">
        <f t="shared" si="9"/>
        <v>9555000</v>
      </c>
      <c r="J48" s="97"/>
      <c r="K48" s="97"/>
      <c r="L48" s="112">
        <f t="shared" si="10"/>
        <v>9555000</v>
      </c>
      <c r="M48" s="96"/>
      <c r="N48" s="86"/>
    </row>
    <row r="49" spans="1:14" x14ac:dyDescent="0.25">
      <c r="A49" s="96">
        <v>669</v>
      </c>
      <c r="B49" s="155">
        <v>44092</v>
      </c>
      <c r="C49" s="109" t="s">
        <v>4</v>
      </c>
      <c r="D49" s="110" t="s">
        <v>6</v>
      </c>
      <c r="E49" s="17">
        <v>24</v>
      </c>
      <c r="F49" s="18">
        <v>225000</v>
      </c>
      <c r="G49" s="125">
        <f t="shared" si="8"/>
        <v>5400000</v>
      </c>
      <c r="H49" s="123">
        <v>0.5</v>
      </c>
      <c r="I49" s="111">
        <f t="shared" si="9"/>
        <v>2700000</v>
      </c>
      <c r="J49" s="97"/>
      <c r="K49" s="97"/>
      <c r="L49" s="112">
        <f t="shared" si="10"/>
        <v>2700000</v>
      </c>
      <c r="M49" s="96"/>
      <c r="N49" s="86"/>
    </row>
    <row r="50" spans="1:14" x14ac:dyDescent="0.25">
      <c r="A50" s="245">
        <v>677</v>
      </c>
      <c r="B50" s="248">
        <v>44096</v>
      </c>
      <c r="C50" s="275" t="s">
        <v>4</v>
      </c>
      <c r="D50" s="99" t="s">
        <v>6</v>
      </c>
      <c r="E50" s="75">
        <v>1</v>
      </c>
      <c r="F50" s="23">
        <v>225000</v>
      </c>
      <c r="G50" s="100">
        <f t="shared" si="8"/>
        <v>225000</v>
      </c>
      <c r="H50" s="101">
        <v>0.5</v>
      </c>
      <c r="I50" s="102">
        <f t="shared" si="9"/>
        <v>112500</v>
      </c>
      <c r="J50" s="84"/>
      <c r="K50" s="84"/>
      <c r="L50" s="103">
        <f t="shared" si="10"/>
        <v>112500</v>
      </c>
      <c r="M50" s="83"/>
      <c r="N50" s="86"/>
    </row>
    <row r="51" spans="1:14" x14ac:dyDescent="0.25">
      <c r="A51" s="246"/>
      <c r="B51" s="249"/>
      <c r="C51" s="291"/>
      <c r="D51" s="113" t="s">
        <v>7</v>
      </c>
      <c r="E51" s="76">
        <v>1</v>
      </c>
      <c r="F51" s="27">
        <v>455000</v>
      </c>
      <c r="G51" s="126">
        <f t="shared" si="8"/>
        <v>455000</v>
      </c>
      <c r="H51" s="120">
        <v>0.5</v>
      </c>
      <c r="I51" s="121">
        <f t="shared" si="9"/>
        <v>227500</v>
      </c>
      <c r="J51" s="88"/>
      <c r="K51" s="88"/>
      <c r="L51" s="122">
        <f t="shared" si="10"/>
        <v>227500</v>
      </c>
      <c r="M51" s="87"/>
      <c r="N51" s="86"/>
    </row>
    <row r="52" spans="1:14" x14ac:dyDescent="0.25">
      <c r="A52" s="246"/>
      <c r="B52" s="249"/>
      <c r="C52" s="291"/>
      <c r="D52" s="113" t="s">
        <v>8</v>
      </c>
      <c r="E52" s="76">
        <v>1</v>
      </c>
      <c r="F52" s="27">
        <v>465000</v>
      </c>
      <c r="G52" s="126">
        <f t="shared" si="8"/>
        <v>465000</v>
      </c>
      <c r="H52" s="120">
        <v>0.5</v>
      </c>
      <c r="I52" s="121">
        <f t="shared" si="9"/>
        <v>232500</v>
      </c>
      <c r="J52" s="88"/>
      <c r="K52" s="88"/>
      <c r="L52" s="122">
        <f t="shared" si="10"/>
        <v>232500</v>
      </c>
      <c r="M52" s="87"/>
      <c r="N52" s="86"/>
    </row>
    <row r="53" spans="1:14" x14ac:dyDescent="0.25">
      <c r="A53" s="246"/>
      <c r="B53" s="249"/>
      <c r="C53" s="291"/>
      <c r="D53" s="113" t="s">
        <v>9</v>
      </c>
      <c r="E53" s="76">
        <v>1</v>
      </c>
      <c r="F53" s="27">
        <v>475000</v>
      </c>
      <c r="G53" s="126">
        <f t="shared" si="8"/>
        <v>475000</v>
      </c>
      <c r="H53" s="120">
        <v>0.5</v>
      </c>
      <c r="I53" s="121">
        <f t="shared" si="9"/>
        <v>237500</v>
      </c>
      <c r="J53" s="88"/>
      <c r="K53" s="88"/>
      <c r="L53" s="122">
        <f t="shared" si="10"/>
        <v>237500</v>
      </c>
      <c r="M53" s="87"/>
      <c r="N53" s="86"/>
    </row>
    <row r="54" spans="1:14" x14ac:dyDescent="0.25">
      <c r="A54" s="246"/>
      <c r="B54" s="249"/>
      <c r="C54" s="291"/>
      <c r="D54" s="113" t="s">
        <v>10</v>
      </c>
      <c r="E54" s="76">
        <v>1</v>
      </c>
      <c r="F54" s="27">
        <v>485000</v>
      </c>
      <c r="G54" s="126">
        <f t="shared" si="8"/>
        <v>485000</v>
      </c>
      <c r="H54" s="120">
        <v>0.5</v>
      </c>
      <c r="I54" s="121">
        <f t="shared" si="9"/>
        <v>242500</v>
      </c>
      <c r="J54" s="88"/>
      <c r="K54" s="88"/>
      <c r="L54" s="122">
        <f t="shared" si="10"/>
        <v>242500</v>
      </c>
      <c r="M54" s="115"/>
      <c r="N54" s="86"/>
    </row>
    <row r="55" spans="1:14" x14ac:dyDescent="0.25">
      <c r="A55" s="246"/>
      <c r="B55" s="249"/>
      <c r="C55" s="291"/>
      <c r="D55" s="113" t="s">
        <v>14</v>
      </c>
      <c r="E55" s="76">
        <v>1</v>
      </c>
      <c r="F55" s="27">
        <v>485000</v>
      </c>
      <c r="G55" s="126">
        <f t="shared" si="8"/>
        <v>485000</v>
      </c>
      <c r="H55" s="120">
        <v>0.5</v>
      </c>
      <c r="I55" s="121">
        <f t="shared" si="9"/>
        <v>242500</v>
      </c>
      <c r="J55" s="114"/>
      <c r="K55" s="114"/>
      <c r="L55" s="122">
        <f t="shared" si="10"/>
        <v>242500</v>
      </c>
      <c r="M55" s="115"/>
      <c r="N55" s="116"/>
    </row>
    <row r="56" spans="1:14" x14ac:dyDescent="0.25">
      <c r="A56" s="246"/>
      <c r="B56" s="249"/>
      <c r="C56" s="291"/>
      <c r="D56" s="113" t="s">
        <v>15</v>
      </c>
      <c r="E56" s="76">
        <v>1</v>
      </c>
      <c r="F56" s="27">
        <v>455000</v>
      </c>
      <c r="G56" s="126">
        <f t="shared" si="8"/>
        <v>455000</v>
      </c>
      <c r="H56" s="120">
        <v>0.5</v>
      </c>
      <c r="I56" s="121">
        <f t="shared" si="9"/>
        <v>227500</v>
      </c>
      <c r="J56" s="114"/>
      <c r="K56" s="114"/>
      <c r="L56" s="122">
        <f t="shared" si="10"/>
        <v>227500</v>
      </c>
      <c r="M56" s="115"/>
      <c r="N56" s="116"/>
    </row>
    <row r="57" spans="1:14" x14ac:dyDescent="0.25">
      <c r="A57" s="263"/>
      <c r="B57" s="266"/>
      <c r="C57" s="292"/>
      <c r="D57" s="182" t="s">
        <v>11</v>
      </c>
      <c r="E57" s="183">
        <v>1</v>
      </c>
      <c r="F57" s="184">
        <v>550000</v>
      </c>
      <c r="G57" s="185">
        <f t="shared" si="8"/>
        <v>550000</v>
      </c>
      <c r="H57" s="186">
        <v>0.5</v>
      </c>
      <c r="I57" s="187">
        <f t="shared" si="9"/>
        <v>275000</v>
      </c>
      <c r="J57" s="188"/>
      <c r="K57" s="188"/>
      <c r="L57" s="189">
        <f t="shared" si="10"/>
        <v>275000</v>
      </c>
      <c r="M57" s="190"/>
      <c r="N57" s="116"/>
    </row>
    <row r="58" spans="1:14" x14ac:dyDescent="0.25">
      <c r="A58" s="247"/>
      <c r="B58" s="250"/>
      <c r="C58" s="276"/>
      <c r="D58" s="105" t="s">
        <v>16</v>
      </c>
      <c r="E58" s="77">
        <v>1</v>
      </c>
      <c r="F58" s="31">
        <v>455000</v>
      </c>
      <c r="G58" s="106">
        <f t="shared" si="8"/>
        <v>455000</v>
      </c>
      <c r="H58" s="107">
        <v>0.5</v>
      </c>
      <c r="I58" s="93">
        <f t="shared" si="9"/>
        <v>227500</v>
      </c>
      <c r="J58" s="108"/>
      <c r="K58" s="117"/>
      <c r="L58" s="108">
        <f t="shared" si="10"/>
        <v>227500</v>
      </c>
      <c r="M58" s="80"/>
      <c r="N58" s="116"/>
    </row>
    <row r="59" spans="1:14" x14ac:dyDescent="0.25">
      <c r="A59" s="217">
        <v>817</v>
      </c>
      <c r="B59" s="248">
        <v>44107</v>
      </c>
      <c r="C59" s="245" t="s">
        <v>4</v>
      </c>
      <c r="D59" s="78" t="s">
        <v>6</v>
      </c>
      <c r="E59" s="75">
        <v>21</v>
      </c>
      <c r="F59" s="23">
        <v>225000</v>
      </c>
      <c r="G59" s="100">
        <f t="shared" ref="G59:G62" si="11">E59*F59</f>
        <v>4725000</v>
      </c>
      <c r="H59" s="101">
        <v>0.5</v>
      </c>
      <c r="I59" s="102">
        <f t="shared" si="9"/>
        <v>2362500</v>
      </c>
      <c r="J59" s="78"/>
      <c r="K59" s="78"/>
      <c r="L59" s="103">
        <f t="shared" si="10"/>
        <v>2362500</v>
      </c>
      <c r="M59" s="103"/>
    </row>
    <row r="60" spans="1:14" x14ac:dyDescent="0.25">
      <c r="A60" s="218"/>
      <c r="B60" s="249"/>
      <c r="C60" s="246"/>
      <c r="D60" s="79" t="s">
        <v>7</v>
      </c>
      <c r="E60" s="76">
        <v>8</v>
      </c>
      <c r="F60" s="27">
        <v>455000</v>
      </c>
      <c r="G60" s="126">
        <f t="shared" si="11"/>
        <v>3640000</v>
      </c>
      <c r="H60" s="120">
        <v>0.5</v>
      </c>
      <c r="I60" s="121">
        <f t="shared" si="9"/>
        <v>1820000</v>
      </c>
      <c r="J60" s="79"/>
      <c r="K60" s="79"/>
      <c r="L60" s="122">
        <f t="shared" si="10"/>
        <v>1820000</v>
      </c>
      <c r="M60" s="122"/>
    </row>
    <row r="61" spans="1:14" x14ac:dyDescent="0.25">
      <c r="A61" s="219"/>
      <c r="B61" s="250"/>
      <c r="C61" s="247"/>
      <c r="D61" s="80" t="s">
        <v>10</v>
      </c>
      <c r="E61" s="77">
        <v>12</v>
      </c>
      <c r="F61" s="31">
        <v>485000</v>
      </c>
      <c r="G61" s="106">
        <f t="shared" si="11"/>
        <v>5820000</v>
      </c>
      <c r="H61" s="107">
        <v>0.5</v>
      </c>
      <c r="I61" s="93">
        <f t="shared" si="9"/>
        <v>2910000</v>
      </c>
      <c r="J61" s="80"/>
      <c r="K61" s="80"/>
      <c r="L61" s="108">
        <f t="shared" si="10"/>
        <v>2910000</v>
      </c>
      <c r="M61" s="108"/>
    </row>
    <row r="62" spans="1:14" x14ac:dyDescent="0.25">
      <c r="A62" s="12">
        <v>810</v>
      </c>
      <c r="B62" s="155">
        <v>44109</v>
      </c>
      <c r="C62" s="119" t="s">
        <v>4</v>
      </c>
      <c r="D62" s="119" t="s">
        <v>10</v>
      </c>
      <c r="E62" s="17">
        <v>36</v>
      </c>
      <c r="F62" s="18">
        <v>485000</v>
      </c>
      <c r="G62" s="106">
        <f t="shared" si="11"/>
        <v>17460000</v>
      </c>
      <c r="H62" s="123">
        <v>0.5</v>
      </c>
      <c r="I62" s="111">
        <f t="shared" si="9"/>
        <v>8730000</v>
      </c>
      <c r="J62" s="119"/>
      <c r="K62" s="119"/>
      <c r="L62" s="112">
        <f t="shared" si="10"/>
        <v>8730000</v>
      </c>
      <c r="M62" s="112"/>
    </row>
    <row r="63" spans="1:14" s="116" customFormat="1" x14ac:dyDescent="0.25">
      <c r="A63" s="96">
        <v>827</v>
      </c>
      <c r="B63" s="155">
        <v>44124</v>
      </c>
      <c r="C63" s="96" t="s">
        <v>4</v>
      </c>
      <c r="D63" s="94" t="s">
        <v>10</v>
      </c>
      <c r="E63" s="94">
        <v>6</v>
      </c>
      <c r="F63" s="125">
        <v>485000</v>
      </c>
      <c r="G63" s="125">
        <f>F63*E63</f>
        <v>2910000</v>
      </c>
      <c r="H63" s="123">
        <v>0.5</v>
      </c>
      <c r="I63" s="111">
        <f t="shared" ref="I63:I69" si="12">G63*(1-H63)</f>
        <v>1455000</v>
      </c>
      <c r="J63" s="181"/>
      <c r="K63" s="181"/>
      <c r="L63" s="112">
        <f>I63</f>
        <v>1455000</v>
      </c>
      <c r="M63" s="156"/>
    </row>
    <row r="64" spans="1:14" s="116" customFormat="1" x14ac:dyDescent="0.25">
      <c r="A64" s="96">
        <v>1226</v>
      </c>
      <c r="B64" s="155">
        <v>44128</v>
      </c>
      <c r="C64" s="96" t="s">
        <v>4</v>
      </c>
      <c r="D64" s="94" t="s">
        <v>14</v>
      </c>
      <c r="E64" s="94">
        <v>2</v>
      </c>
      <c r="F64" s="125">
        <v>485000</v>
      </c>
      <c r="G64" s="125">
        <f>F64*E64</f>
        <v>970000</v>
      </c>
      <c r="H64" s="123">
        <v>0.5</v>
      </c>
      <c r="I64" s="111">
        <f t="shared" si="12"/>
        <v>485000</v>
      </c>
      <c r="J64" s="181"/>
      <c r="K64" s="181"/>
      <c r="L64" s="112">
        <f>I64</f>
        <v>485000</v>
      </c>
      <c r="M64" s="156"/>
    </row>
    <row r="65" spans="1:13" s="116" customFormat="1" x14ac:dyDescent="0.25">
      <c r="A65" s="96">
        <v>1210</v>
      </c>
      <c r="B65" s="155">
        <v>44135</v>
      </c>
      <c r="C65" s="96" t="s">
        <v>4</v>
      </c>
      <c r="D65" s="94" t="s">
        <v>40</v>
      </c>
      <c r="E65" s="94">
        <v>12</v>
      </c>
      <c r="F65" s="125">
        <v>235000</v>
      </c>
      <c r="G65" s="125">
        <f>F65*E65</f>
        <v>2820000</v>
      </c>
      <c r="H65" s="123">
        <v>0.5</v>
      </c>
      <c r="I65" s="111">
        <f t="shared" si="12"/>
        <v>1410000</v>
      </c>
      <c r="J65" s="181"/>
      <c r="K65" s="181"/>
      <c r="L65" s="112">
        <f>I65</f>
        <v>1410000</v>
      </c>
      <c r="M65" s="156"/>
    </row>
    <row r="66" spans="1:13" x14ac:dyDescent="0.25">
      <c r="A66" s="217">
        <v>1220</v>
      </c>
      <c r="B66" s="248">
        <v>44139</v>
      </c>
      <c r="C66" s="217" t="s">
        <v>4</v>
      </c>
      <c r="D66" s="78" t="s">
        <v>40</v>
      </c>
      <c r="E66" s="78">
        <v>3</v>
      </c>
      <c r="F66" s="23">
        <v>235000</v>
      </c>
      <c r="G66" s="100">
        <f t="shared" ref="G66:G69" si="13">F66*E66</f>
        <v>705000</v>
      </c>
      <c r="H66" s="101">
        <v>0.5</v>
      </c>
      <c r="I66" s="102">
        <f t="shared" si="12"/>
        <v>352500</v>
      </c>
      <c r="J66" s="78"/>
      <c r="K66" s="78"/>
      <c r="L66" s="103">
        <f t="shared" ref="L66:L69" si="14">I66</f>
        <v>352500</v>
      </c>
      <c r="M66" s="78"/>
    </row>
    <row r="67" spans="1:13" x14ac:dyDescent="0.25">
      <c r="A67" s="218"/>
      <c r="B67" s="249"/>
      <c r="C67" s="218"/>
      <c r="D67" s="79" t="s">
        <v>14</v>
      </c>
      <c r="E67" s="79">
        <v>2</v>
      </c>
      <c r="F67" s="27">
        <v>485000</v>
      </c>
      <c r="G67" s="126">
        <f t="shared" si="13"/>
        <v>970000</v>
      </c>
      <c r="H67" s="120">
        <v>0.5</v>
      </c>
      <c r="I67" s="121">
        <f t="shared" si="12"/>
        <v>485000</v>
      </c>
      <c r="J67" s="79"/>
      <c r="K67" s="79"/>
      <c r="L67" s="122">
        <f t="shared" si="14"/>
        <v>485000</v>
      </c>
      <c r="M67" s="79"/>
    </row>
    <row r="68" spans="1:13" x14ac:dyDescent="0.25">
      <c r="A68" s="219"/>
      <c r="B68" s="250"/>
      <c r="C68" s="219"/>
      <c r="D68" s="80" t="s">
        <v>16</v>
      </c>
      <c r="E68" s="80">
        <v>12</v>
      </c>
      <c r="F68" s="31">
        <v>455000</v>
      </c>
      <c r="G68" s="106">
        <f t="shared" si="13"/>
        <v>5460000</v>
      </c>
      <c r="H68" s="107">
        <v>0.5</v>
      </c>
      <c r="I68" s="93">
        <f t="shared" si="12"/>
        <v>2730000</v>
      </c>
      <c r="J68" s="80"/>
      <c r="K68" s="80"/>
      <c r="L68" s="108">
        <f t="shared" si="14"/>
        <v>2730000</v>
      </c>
      <c r="M68" s="80"/>
    </row>
    <row r="69" spans="1:13" x14ac:dyDescent="0.25">
      <c r="A69" s="119">
        <v>1222</v>
      </c>
      <c r="B69" s="155">
        <v>44142</v>
      </c>
      <c r="C69" s="119" t="s">
        <v>4</v>
      </c>
      <c r="D69" s="119" t="s">
        <v>14</v>
      </c>
      <c r="E69" s="119">
        <v>1</v>
      </c>
      <c r="F69" s="125">
        <v>485000</v>
      </c>
      <c r="G69" s="106">
        <f t="shared" si="13"/>
        <v>485000</v>
      </c>
      <c r="H69" s="180">
        <v>0.5</v>
      </c>
      <c r="I69" s="111">
        <f t="shared" si="12"/>
        <v>242500</v>
      </c>
      <c r="J69" s="119"/>
      <c r="K69" s="119"/>
      <c r="L69" s="112">
        <f t="shared" si="14"/>
        <v>242500</v>
      </c>
      <c r="M69" s="119"/>
    </row>
    <row r="70" spans="1:13" s="116" customFormat="1" ht="15" customHeight="1" x14ac:dyDescent="0.25">
      <c r="A70" s="263">
        <v>1229</v>
      </c>
      <c r="B70" s="266">
        <v>44145</v>
      </c>
      <c r="C70" s="263" t="s">
        <v>4</v>
      </c>
      <c r="D70" s="114" t="s">
        <v>8</v>
      </c>
      <c r="E70" s="114">
        <v>12</v>
      </c>
      <c r="F70" s="126">
        <v>465000</v>
      </c>
      <c r="G70" s="126">
        <f t="shared" ref="G70:G78" si="15">F70*E70</f>
        <v>5580000</v>
      </c>
      <c r="H70" s="120">
        <v>0.5</v>
      </c>
      <c r="I70" s="126">
        <f t="shared" ref="I70:I78" si="16">G70*(1-H70)</f>
        <v>2790000</v>
      </c>
      <c r="J70" s="78"/>
      <c r="K70" s="78"/>
      <c r="L70" s="192">
        <f t="shared" ref="L70:L84" si="17">I70</f>
        <v>2790000</v>
      </c>
      <c r="M70" s="191"/>
    </row>
    <row r="71" spans="1:13" s="116" customFormat="1" ht="15" customHeight="1" x14ac:dyDescent="0.25">
      <c r="A71" s="264"/>
      <c r="B71" s="267"/>
      <c r="C71" s="264"/>
      <c r="D71" s="114" t="s">
        <v>9</v>
      </c>
      <c r="E71" s="114">
        <v>12</v>
      </c>
      <c r="F71" s="126">
        <v>475000</v>
      </c>
      <c r="G71" s="126">
        <f t="shared" si="15"/>
        <v>5700000</v>
      </c>
      <c r="H71" s="120">
        <v>0.5</v>
      </c>
      <c r="I71" s="126">
        <f t="shared" si="16"/>
        <v>2850000</v>
      </c>
      <c r="J71" s="79"/>
      <c r="K71" s="79"/>
      <c r="L71" s="192">
        <f t="shared" si="17"/>
        <v>2850000</v>
      </c>
      <c r="M71" s="191"/>
    </row>
    <row r="72" spans="1:13" s="116" customFormat="1" ht="15" customHeight="1" x14ac:dyDescent="0.25">
      <c r="A72" s="265"/>
      <c r="B72" s="268"/>
      <c r="C72" s="265"/>
      <c r="D72" s="114" t="s">
        <v>16</v>
      </c>
      <c r="E72" s="114">
        <v>12</v>
      </c>
      <c r="F72" s="126">
        <v>455000</v>
      </c>
      <c r="G72" s="126">
        <f t="shared" si="15"/>
        <v>5460000</v>
      </c>
      <c r="H72" s="120">
        <v>0.5</v>
      </c>
      <c r="I72" s="126">
        <f t="shared" si="16"/>
        <v>2730000</v>
      </c>
      <c r="J72" s="80"/>
      <c r="K72" s="80"/>
      <c r="L72" s="192">
        <f t="shared" si="17"/>
        <v>2730000</v>
      </c>
      <c r="M72" s="191"/>
    </row>
    <row r="73" spans="1:13" s="116" customFormat="1" ht="15" customHeight="1" x14ac:dyDescent="0.25">
      <c r="A73" s="263">
        <v>1231</v>
      </c>
      <c r="B73" s="266">
        <v>44146</v>
      </c>
      <c r="C73" s="263" t="s">
        <v>4</v>
      </c>
      <c r="D73" s="114" t="s">
        <v>8</v>
      </c>
      <c r="E73" s="114">
        <v>24</v>
      </c>
      <c r="F73" s="126">
        <v>465000</v>
      </c>
      <c r="G73" s="126">
        <f t="shared" si="15"/>
        <v>11160000</v>
      </c>
      <c r="H73" s="120">
        <v>0.5</v>
      </c>
      <c r="I73" s="126">
        <f t="shared" si="16"/>
        <v>5580000</v>
      </c>
      <c r="J73" s="119"/>
      <c r="K73" s="119"/>
      <c r="L73" s="192">
        <f t="shared" si="17"/>
        <v>5580000</v>
      </c>
      <c r="M73" s="191"/>
    </row>
    <row r="74" spans="1:13" s="116" customFormat="1" x14ac:dyDescent="0.25">
      <c r="A74" s="264"/>
      <c r="B74" s="267"/>
      <c r="C74" s="264"/>
      <c r="D74" s="114" t="s">
        <v>9</v>
      </c>
      <c r="E74" s="114">
        <v>24</v>
      </c>
      <c r="F74" s="126">
        <v>475000</v>
      </c>
      <c r="G74" s="126">
        <f t="shared" si="15"/>
        <v>11400000</v>
      </c>
      <c r="H74" s="120">
        <v>0.5</v>
      </c>
      <c r="I74" s="126">
        <f t="shared" si="16"/>
        <v>5700000</v>
      </c>
      <c r="J74" s="181"/>
      <c r="K74" s="181"/>
      <c r="L74" s="192">
        <f t="shared" si="17"/>
        <v>5700000</v>
      </c>
      <c r="M74" s="191"/>
    </row>
    <row r="75" spans="1:13" s="116" customFormat="1" x14ac:dyDescent="0.25">
      <c r="A75" s="264"/>
      <c r="B75" s="267"/>
      <c r="C75" s="264"/>
      <c r="D75" s="114" t="s">
        <v>11</v>
      </c>
      <c r="E75" s="114">
        <v>48</v>
      </c>
      <c r="F75" s="126">
        <v>550000</v>
      </c>
      <c r="G75" s="126">
        <f t="shared" si="15"/>
        <v>26400000</v>
      </c>
      <c r="H75" s="120">
        <v>0.5</v>
      </c>
      <c r="I75" s="126">
        <f t="shared" si="16"/>
        <v>13200000</v>
      </c>
      <c r="J75" s="181"/>
      <c r="K75" s="181"/>
      <c r="L75" s="192">
        <f t="shared" si="17"/>
        <v>13200000</v>
      </c>
      <c r="M75" s="191"/>
    </row>
    <row r="76" spans="1:13" s="116" customFormat="1" x14ac:dyDescent="0.25">
      <c r="A76" s="265"/>
      <c r="B76" s="268"/>
      <c r="C76" s="265"/>
      <c r="D76" s="114" t="s">
        <v>15</v>
      </c>
      <c r="E76" s="114">
        <v>24</v>
      </c>
      <c r="F76" s="126">
        <v>455000</v>
      </c>
      <c r="G76" s="126">
        <f t="shared" si="15"/>
        <v>10920000</v>
      </c>
      <c r="H76" s="120">
        <v>0.5</v>
      </c>
      <c r="I76" s="126">
        <f t="shared" si="16"/>
        <v>5460000</v>
      </c>
      <c r="J76" s="181"/>
      <c r="K76" s="181"/>
      <c r="L76" s="192">
        <f t="shared" si="17"/>
        <v>5460000</v>
      </c>
      <c r="M76" s="191"/>
    </row>
    <row r="77" spans="1:13" s="116" customFormat="1" x14ac:dyDescent="0.25">
      <c r="A77" s="148">
        <v>1240</v>
      </c>
      <c r="B77" s="150">
        <v>44153</v>
      </c>
      <c r="C77" s="148" t="s">
        <v>4</v>
      </c>
      <c r="D77" s="114" t="s">
        <v>7</v>
      </c>
      <c r="E77" s="114">
        <v>24</v>
      </c>
      <c r="F77" s="126">
        <v>455000</v>
      </c>
      <c r="G77" s="126">
        <f t="shared" si="15"/>
        <v>10920000</v>
      </c>
      <c r="H77" s="120">
        <v>0.5</v>
      </c>
      <c r="I77" s="126">
        <f t="shared" si="16"/>
        <v>5460000</v>
      </c>
      <c r="J77" s="181"/>
      <c r="K77" s="181"/>
      <c r="L77" s="192">
        <f t="shared" si="17"/>
        <v>5460000</v>
      </c>
      <c r="M77" s="191"/>
    </row>
    <row r="78" spans="1:13" s="116" customFormat="1" x14ac:dyDescent="0.25">
      <c r="A78" s="148">
        <v>1250</v>
      </c>
      <c r="B78" s="150">
        <v>44153</v>
      </c>
      <c r="C78" s="114" t="s">
        <v>4</v>
      </c>
      <c r="D78" s="114" t="s">
        <v>6</v>
      </c>
      <c r="E78" s="114">
        <v>24</v>
      </c>
      <c r="F78" s="126">
        <v>225000</v>
      </c>
      <c r="G78" s="126">
        <f t="shared" si="15"/>
        <v>5400000</v>
      </c>
      <c r="H78" s="120">
        <v>0.5</v>
      </c>
      <c r="I78" s="126">
        <f t="shared" si="16"/>
        <v>2700000</v>
      </c>
      <c r="J78" s="181"/>
      <c r="K78" s="181"/>
      <c r="L78" s="192">
        <f t="shared" si="17"/>
        <v>2700000</v>
      </c>
      <c r="M78" s="191"/>
    </row>
    <row r="79" spans="1:13" s="116" customFormat="1" ht="15" customHeight="1" x14ac:dyDescent="0.25">
      <c r="A79" s="94">
        <v>1276</v>
      </c>
      <c r="B79" s="95">
        <v>44173</v>
      </c>
      <c r="C79" s="94" t="s">
        <v>4</v>
      </c>
      <c r="D79" s="94" t="s">
        <v>7</v>
      </c>
      <c r="E79" s="94">
        <v>3</v>
      </c>
      <c r="F79" s="125">
        <v>455000</v>
      </c>
      <c r="G79" s="125">
        <f>F79</f>
        <v>455000</v>
      </c>
      <c r="H79" s="123">
        <v>0.5</v>
      </c>
      <c r="I79" s="125">
        <f>G79*(1-H79)</f>
        <v>227500</v>
      </c>
      <c r="J79" s="299"/>
      <c r="K79" s="156"/>
      <c r="L79" s="192">
        <f t="shared" si="17"/>
        <v>227500</v>
      </c>
      <c r="M79" s="293"/>
    </row>
    <row r="80" spans="1:13" s="116" customFormat="1" x14ac:dyDescent="0.25">
      <c r="A80" s="245">
        <v>1282</v>
      </c>
      <c r="B80" s="248">
        <v>44175</v>
      </c>
      <c r="C80" s="205" t="s">
        <v>4</v>
      </c>
      <c r="D80" s="294" t="s">
        <v>8</v>
      </c>
      <c r="E80" s="294">
        <v>12</v>
      </c>
      <c r="F80" s="100">
        <v>465000</v>
      </c>
      <c r="G80" s="100">
        <f>E80*F80</f>
        <v>5580000</v>
      </c>
      <c r="H80" s="101">
        <v>0.5</v>
      </c>
      <c r="I80" s="100">
        <f t="shared" ref="I80:I83" si="18">G80*(1-H80)</f>
        <v>2790000</v>
      </c>
      <c r="J80" s="300"/>
      <c r="K80" s="295"/>
      <c r="L80" s="192">
        <f t="shared" si="17"/>
        <v>2790000</v>
      </c>
      <c r="M80" s="296"/>
    </row>
    <row r="81" spans="1:13" s="116" customFormat="1" x14ac:dyDescent="0.25">
      <c r="A81" s="247"/>
      <c r="B81" s="250"/>
      <c r="C81" s="206"/>
      <c r="D81" s="117" t="s">
        <v>10</v>
      </c>
      <c r="E81" s="117">
        <v>18</v>
      </c>
      <c r="F81" s="106">
        <v>485000</v>
      </c>
      <c r="G81" s="106">
        <f>E81*F81</f>
        <v>8730000</v>
      </c>
      <c r="H81" s="107">
        <v>0.5</v>
      </c>
      <c r="I81" s="106">
        <f t="shared" si="18"/>
        <v>4365000</v>
      </c>
      <c r="J81" s="301"/>
      <c r="K81" s="297"/>
      <c r="L81" s="192">
        <f t="shared" si="17"/>
        <v>4365000</v>
      </c>
      <c r="M81" s="298"/>
    </row>
    <row r="82" spans="1:13" s="116" customFormat="1" x14ac:dyDescent="0.25">
      <c r="A82" s="245">
        <v>1278</v>
      </c>
      <c r="B82" s="248">
        <v>44540</v>
      </c>
      <c r="C82" s="205" t="s">
        <v>4</v>
      </c>
      <c r="D82" s="294" t="s">
        <v>7</v>
      </c>
      <c r="E82" s="294">
        <v>24</v>
      </c>
      <c r="F82" s="100">
        <v>455000</v>
      </c>
      <c r="G82" s="100">
        <f t="shared" ref="G82:G83" si="19">E82*F82</f>
        <v>10920000</v>
      </c>
      <c r="H82" s="101">
        <v>0.5</v>
      </c>
      <c r="I82" s="100">
        <f t="shared" si="18"/>
        <v>5460000</v>
      </c>
      <c r="J82" s="300"/>
      <c r="K82" s="295"/>
      <c r="L82" s="192">
        <f t="shared" si="17"/>
        <v>5460000</v>
      </c>
      <c r="M82" s="296"/>
    </row>
    <row r="83" spans="1:13" s="116" customFormat="1" x14ac:dyDescent="0.25">
      <c r="A83" s="247"/>
      <c r="B83" s="250"/>
      <c r="C83" s="206"/>
      <c r="D83" s="117" t="s">
        <v>8</v>
      </c>
      <c r="E83" s="117">
        <v>13</v>
      </c>
      <c r="F83" s="106">
        <v>465000</v>
      </c>
      <c r="G83" s="106">
        <f t="shared" si="19"/>
        <v>6045000</v>
      </c>
      <c r="H83" s="107">
        <v>0.5</v>
      </c>
      <c r="I83" s="106">
        <f t="shared" si="18"/>
        <v>3022500</v>
      </c>
      <c r="J83" s="301"/>
      <c r="K83" s="297"/>
      <c r="L83" s="192">
        <f t="shared" si="17"/>
        <v>3022500</v>
      </c>
      <c r="M83" s="298"/>
    </row>
    <row r="84" spans="1:13" ht="15.75" x14ac:dyDescent="0.25">
      <c r="A84" s="286" t="s">
        <v>35</v>
      </c>
      <c r="B84" s="287"/>
      <c r="C84" s="288"/>
      <c r="D84" s="57"/>
      <c r="E84" s="57">
        <f>SUM(E8:E83)</f>
        <v>911</v>
      </c>
      <c r="F84" s="57"/>
      <c r="G84" s="58">
        <f>SUM(G8:G83)</f>
        <v>389005000</v>
      </c>
      <c r="H84" s="57"/>
      <c r="I84" s="59">
        <f>SUM(I8:I83)</f>
        <v>194502500</v>
      </c>
      <c r="J84" s="57"/>
      <c r="K84" s="57"/>
      <c r="L84" s="60">
        <f>I84</f>
        <v>194502500</v>
      </c>
      <c r="M84" s="57"/>
    </row>
  </sheetData>
  <mergeCells count="52">
    <mergeCell ref="A82:A83"/>
    <mergeCell ref="B82:B83"/>
    <mergeCell ref="A80:A81"/>
    <mergeCell ref="B80:B81"/>
    <mergeCell ref="A84:C84"/>
    <mergeCell ref="A3:O3"/>
    <mergeCell ref="A20:A27"/>
    <mergeCell ref="B20:B27"/>
    <mergeCell ref="C20:C27"/>
    <mergeCell ref="A18:A19"/>
    <mergeCell ref="B18:B19"/>
    <mergeCell ref="C18:C19"/>
    <mergeCell ref="A15:A16"/>
    <mergeCell ref="B15:B16"/>
    <mergeCell ref="C15:C16"/>
    <mergeCell ref="J6:L6"/>
    <mergeCell ref="M6:M7"/>
    <mergeCell ref="A50:A58"/>
    <mergeCell ref="B50:B58"/>
    <mergeCell ref="C50:C58"/>
    <mergeCell ref="I6:I7"/>
    <mergeCell ref="A46:A47"/>
    <mergeCell ref="B46:B47"/>
    <mergeCell ref="C46:C47"/>
    <mergeCell ref="A31:A32"/>
    <mergeCell ref="B31:B32"/>
    <mergeCell ref="C31:C32"/>
    <mergeCell ref="C6:C7"/>
    <mergeCell ref="A43:A44"/>
    <mergeCell ref="B43:B44"/>
    <mergeCell ref="C43:C44"/>
    <mergeCell ref="A6:A7"/>
    <mergeCell ref="C34:C41"/>
    <mergeCell ref="B6:B7"/>
    <mergeCell ref="A10:A14"/>
    <mergeCell ref="B10:B14"/>
    <mergeCell ref="C10:C14"/>
    <mergeCell ref="A34:A41"/>
    <mergeCell ref="B34:B41"/>
    <mergeCell ref="D6:H6"/>
    <mergeCell ref="C70:C72"/>
    <mergeCell ref="B66:B68"/>
    <mergeCell ref="C66:C68"/>
    <mergeCell ref="A66:A68"/>
    <mergeCell ref="A59:A61"/>
    <mergeCell ref="B59:B61"/>
    <mergeCell ref="C59:C61"/>
    <mergeCell ref="A73:A76"/>
    <mergeCell ref="B73:B76"/>
    <mergeCell ref="C73:C76"/>
    <mergeCell ref="A70:A72"/>
    <mergeCell ref="B70:B72"/>
  </mergeCells>
  <pageMargins left="0.19" right="0.2" top="0.36" bottom="0.37" header="0.3" footer="0.3"/>
  <pageSetup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HÀNGNHẬP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2021-01-08T11:03:46Z</dcterms:modified>
</cp:coreProperties>
</file>