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7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Duy nhất" sheetId="8" r:id="rId6"/>
    <sheet name="24-7" sheetId="9" r:id="rId7"/>
    <sheet name="11-8" sheetId="10" r:id="rId8"/>
  </sheets>
  <calcPr calcId="145621"/>
</workbook>
</file>

<file path=xl/calcChain.xml><?xml version="1.0" encoding="utf-8"?>
<calcChain xmlns="http://schemas.openxmlformats.org/spreadsheetml/2006/main">
  <c r="L22" i="10" l="1"/>
  <c r="Q10" i="10"/>
  <c r="Q12" i="10"/>
  <c r="Q14" i="10"/>
  <c r="Q16" i="10"/>
  <c r="M10" i="10"/>
  <c r="M11" i="10"/>
  <c r="M12" i="10"/>
  <c r="M13" i="10"/>
  <c r="M14" i="10"/>
  <c r="M15" i="10"/>
  <c r="M16" i="10"/>
  <c r="M17" i="10"/>
  <c r="M18" i="10"/>
  <c r="M19" i="10"/>
  <c r="M20" i="10"/>
  <c r="M8" i="10"/>
  <c r="K9" i="10"/>
  <c r="M9" i="10" s="1"/>
  <c r="M22" i="10" l="1"/>
  <c r="H12" i="10"/>
  <c r="H14" i="10"/>
  <c r="H16" i="10"/>
  <c r="D22" i="10" l="1"/>
  <c r="G21" i="10"/>
  <c r="J21" i="10" s="1"/>
  <c r="G20" i="10"/>
  <c r="G19" i="10"/>
  <c r="F22" i="10"/>
  <c r="G17" i="10"/>
  <c r="Q17" i="10" s="1"/>
  <c r="J16" i="10"/>
  <c r="G15" i="10"/>
  <c r="Q15" i="10" s="1"/>
  <c r="J14" i="10"/>
  <c r="J12" i="10"/>
  <c r="G11" i="10"/>
  <c r="J10" i="10"/>
  <c r="G9" i="10"/>
  <c r="G8" i="10"/>
  <c r="J9" i="10" l="1"/>
  <c r="Q9" i="10"/>
  <c r="H9" i="10"/>
  <c r="J19" i="10"/>
  <c r="Q19" i="10"/>
  <c r="H19" i="10"/>
  <c r="J20" i="10"/>
  <c r="Q20" i="10"/>
  <c r="H20" i="10"/>
  <c r="J11" i="10"/>
  <c r="Q11" i="10"/>
  <c r="H11" i="10"/>
  <c r="J8" i="10"/>
  <c r="Q8" i="10"/>
  <c r="H8" i="10"/>
  <c r="J17" i="10"/>
  <c r="H17" i="10"/>
  <c r="J15" i="10"/>
  <c r="H15" i="10"/>
  <c r="E22" i="10"/>
  <c r="G22" i="10" s="1"/>
  <c r="G13" i="10"/>
  <c r="G18" i="10"/>
  <c r="M10" i="9"/>
  <c r="M11" i="9"/>
  <c r="M12" i="9"/>
  <c r="M13" i="9"/>
  <c r="M14" i="9"/>
  <c r="M15" i="9"/>
  <c r="M22" i="9" s="1"/>
  <c r="M16" i="9"/>
  <c r="M17" i="9"/>
  <c r="M18" i="9"/>
  <c r="M19" i="9"/>
  <c r="M20" i="9"/>
  <c r="K22" i="9"/>
  <c r="L22" i="9"/>
  <c r="L20" i="9"/>
  <c r="L12" i="9"/>
  <c r="L13" i="9"/>
  <c r="L14" i="9"/>
  <c r="L16" i="9"/>
  <c r="L17" i="9"/>
  <c r="L18" i="9"/>
  <c r="L19" i="9"/>
  <c r="L11" i="9"/>
  <c r="J13" i="10" l="1"/>
  <c r="Q13" i="10"/>
  <c r="H13" i="10"/>
  <c r="J18" i="10"/>
  <c r="Q18" i="10"/>
  <c r="H18" i="10"/>
  <c r="J22" i="10"/>
  <c r="E13" i="9"/>
  <c r="E20" i="9" l="1"/>
  <c r="F19" i="9"/>
  <c r="G19" i="9" s="1"/>
  <c r="J19" i="9" s="1"/>
  <c r="F18" i="9"/>
  <c r="F22" i="9" s="1"/>
  <c r="E22" i="9"/>
  <c r="D22" i="9"/>
  <c r="G21" i="9"/>
  <c r="J21" i="9" s="1"/>
  <c r="G20" i="9"/>
  <c r="J20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J8" i="9" s="1"/>
  <c r="G18" i="9" l="1"/>
  <c r="J18" i="9" s="1"/>
  <c r="G22" i="9"/>
  <c r="J22" i="9"/>
  <c r="L9" i="8"/>
  <c r="I9" i="8"/>
  <c r="J9" i="8" s="1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Q22" i="7" l="1"/>
  <c r="G24" i="8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G11" i="7"/>
  <c r="J11" i="7" s="1"/>
  <c r="G10" i="7"/>
  <c r="J10" i="7" s="1"/>
  <c r="M9" i="7"/>
  <c r="E9" i="7"/>
  <c r="E22" i="7" s="1"/>
  <c r="G8" i="7"/>
  <c r="J8" i="7" s="1"/>
  <c r="H11" i="7" l="1"/>
  <c r="N11" i="7" s="1"/>
  <c r="G9" i="7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<sst xmlns="http://schemas.openxmlformats.org/spreadsheetml/2006/main" count="550" uniqueCount="83">
  <si>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</si>
  <si>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</si>
  <si>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</si>
  <si>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</si>
  <si>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</si>
  <si>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</si>
  <si>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</si>
  <si>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</si>
  <si>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</si>
  <si>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</si>
  <si>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</si>
  <si>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</si>
  <si>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</si>
  <si>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</si>
  <si>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</si>
  <si>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</si>
  <si>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</si>
  <si>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</si>
  <si>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</si>
  <si>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</si>
  <si>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</si>
  <si>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</si>
  <si>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</si>
  <si>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</si>
  <si>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</si>
  <si>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</si>
  <si>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</si>
  <si>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</si>
  <si>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</si>
  <si>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</si>
  <si>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</si>
  <si>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</si>
  <si>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</si>
  <si>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</si>
  <si>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</si>
  <si>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</si>
  <si>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</si>
  <si>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</si>
  <si>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</si>
  <si>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</si>
  <si>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</si>
  <si>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</si>
  <si>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</si>
  <si>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</si>
  <si>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</si>
  <si>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</si>
  <si>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</si>
  <si>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</si>
  <si>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</si>
  <si>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</si>
  <si>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</si>
  <si>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</si>
  <si>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</si>
  <si>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</si>
  <si>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</si>
  <si>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</si>
  <si>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</si>
  <si>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</si>
  <si>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</si>
  <si>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</si>
  <si>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</si>
  <si>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</si>
  <si>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</si>
  <si>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</si>
  <si>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</si>
  <si>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</si>
  <si>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</si>
  <si>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</si>
  <si>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</si>
  <si>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</si>
  <si>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6 hộp</t>
  </si>
  <si>
    <t>TỔNG HỢP KHO NGÀY 25/07/2020</t>
  </si>
  <si>
    <t>4 thùng 15 hộp</t>
  </si>
  <si>
    <t>3 thùng 8 hộp</t>
  </si>
  <si>
    <t>6 thùng 7 hộp</t>
  </si>
  <si>
    <t>Xuất ĐL Thanh Hóa</t>
  </si>
  <si>
    <t xml:space="preserve">Thành tiền </t>
  </si>
  <si>
    <t>Số lượng (hộp)</t>
  </si>
  <si>
    <t>TỔNG HỢP KHO NGÀY 11/8/2020</t>
  </si>
  <si>
    <t>3s</t>
  </si>
  <si>
    <t>anh công</t>
  </si>
  <si>
    <t>khách lẻ 1</t>
  </si>
  <si>
    <t>khách lẻ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</si>
</sst>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09375" defaultRowHeight="13.8" x14ac:dyDescent="0.25"/>
  <cols>
    <col min="1" max="1" width="34.5546875" style="16" bestFit="1" customWidth="1"/>
    <col min="2" max="2" width="8.44140625" style="16" customWidth="1"/>
    <col min="3" max="3" width="5.6640625" style="16" customWidth="1"/>
    <col min="4" max="4" width="5.5546875" style="16" customWidth="1"/>
    <col min="5" max="5" width="5.88671875" style="16" customWidth="1"/>
    <col min="6" max="6" width="7" style="16" customWidth="1"/>
    <col min="7" max="8" width="9.88671875" style="16" bestFit="1" customWidth="1"/>
    <col min="9" max="9" width="14" style="16" bestFit="1" customWidth="1"/>
    <col min="10" max="16384" width="9.109375" style="16"/>
  </cols>
  <sheetData>
    <row r="1" spans="1:34" s="3" customFormat="1" ht="13.2" x14ac:dyDescent="0.25">
      <c r="A1" s="117" t="s">
        <v>0</v>
      </c>
      <c r="B1" s="117"/>
      <c r="C1" s="117"/>
      <c r="D1" s="117"/>
      <c r="E1" s="117"/>
      <c r="F1" s="118" t="s">
        <v>1</v>
      </c>
      <c r="G1" s="118"/>
      <c r="H1" s="118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3.2" x14ac:dyDescent="0.25">
      <c r="A2" s="119" t="s">
        <v>2</v>
      </c>
      <c r="B2" s="119"/>
      <c r="C2" s="119"/>
      <c r="D2" s="119"/>
      <c r="E2" s="119"/>
      <c r="F2" s="120" t="s">
        <v>3</v>
      </c>
      <c r="G2" s="120"/>
      <c r="H2" s="120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ht="15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21" t="s">
        <v>4</v>
      </c>
      <c r="B4" s="121"/>
      <c r="C4" s="121"/>
      <c r="D4" s="121"/>
      <c r="E4" s="121"/>
      <c r="F4" s="121"/>
      <c r="G4" s="121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22" t="s">
        <v>5</v>
      </c>
      <c r="B6" s="123" t="s">
        <v>6</v>
      </c>
      <c r="C6" s="123" t="s">
        <v>7</v>
      </c>
      <c r="D6" s="122" t="s">
        <v>8</v>
      </c>
      <c r="E6" s="122"/>
      <c r="F6" s="122"/>
      <c r="G6" s="122" t="s">
        <v>9</v>
      </c>
    </row>
    <row r="7" spans="1:34" ht="41.4" x14ac:dyDescent="0.25">
      <c r="A7" s="122"/>
      <c r="B7" s="123"/>
      <c r="C7" s="123"/>
      <c r="D7" s="19" t="s">
        <v>10</v>
      </c>
      <c r="E7" s="20" t="s">
        <v>11</v>
      </c>
      <c r="F7" s="19" t="s">
        <v>12</v>
      </c>
      <c r="G7" s="122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116" t="s">
        <v>9</v>
      </c>
      <c r="B22" s="116"/>
      <c r="C22" s="116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3">
      <c r="A25" s="112" t="s">
        <v>5</v>
      </c>
      <c r="B25" s="115" t="s">
        <v>6</v>
      </c>
      <c r="C25" s="115" t="s">
        <v>7</v>
      </c>
      <c r="D25" s="112" t="s">
        <v>8</v>
      </c>
      <c r="E25" s="112"/>
      <c r="F25" s="112"/>
      <c r="G25" s="115" t="s">
        <v>9</v>
      </c>
      <c r="H25" s="112" t="s">
        <v>42</v>
      </c>
      <c r="I25" s="112" t="s">
        <v>43</v>
      </c>
    </row>
    <row r="26" spans="1:9" s="29" customFormat="1" ht="62.4" x14ac:dyDescent="0.3">
      <c r="A26" s="112"/>
      <c r="B26" s="115"/>
      <c r="C26" s="115"/>
      <c r="D26" s="32" t="s">
        <v>10</v>
      </c>
      <c r="E26" s="47" t="s">
        <v>11</v>
      </c>
      <c r="F26" s="32" t="s">
        <v>12</v>
      </c>
      <c r="G26" s="115"/>
      <c r="H26" s="112"/>
      <c r="I26" s="112"/>
    </row>
    <row r="27" spans="1:9" s="29" customFormat="1" ht="15.6" x14ac:dyDescent="0.3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6" x14ac:dyDescent="0.3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6" x14ac:dyDescent="0.3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6" x14ac:dyDescent="0.3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6" x14ac:dyDescent="0.3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6" x14ac:dyDescent="0.3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6" x14ac:dyDescent="0.3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6" x14ac:dyDescent="0.3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6" x14ac:dyDescent="0.3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6" x14ac:dyDescent="0.3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6" x14ac:dyDescent="0.3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6" x14ac:dyDescent="0.3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6" x14ac:dyDescent="0.3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6" x14ac:dyDescent="0.3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6" x14ac:dyDescent="0.3">
      <c r="A41" s="113" t="s">
        <v>9</v>
      </c>
      <c r="B41" s="113"/>
      <c r="C41" s="113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6" x14ac:dyDescent="0.3">
      <c r="G43" s="114" t="s">
        <v>46</v>
      </c>
      <c r="H43" s="114"/>
      <c r="I43" s="114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11.33203125" style="29" bestFit="1" customWidth="1"/>
    <col min="4" max="5" width="4.6640625" style="29" bestFit="1" customWidth="1"/>
    <col min="6" max="6" width="8.6640625" style="29" customWidth="1"/>
    <col min="7" max="7" width="13" style="29" customWidth="1"/>
    <col min="8" max="8" width="9.88671875" style="29" bestFit="1" customWidth="1"/>
    <col min="9" max="9" width="13.6640625" style="29" bestFit="1" customWidth="1"/>
    <col min="10" max="16384" width="9.109375" style="29"/>
  </cols>
  <sheetData>
    <row r="1" spans="1:9" x14ac:dyDescent="0.3">
      <c r="A1" s="126" t="s">
        <v>0</v>
      </c>
      <c r="B1" s="126"/>
      <c r="C1" s="126"/>
      <c r="D1" s="126"/>
      <c r="E1" s="126"/>
      <c r="F1" s="124" t="s">
        <v>1</v>
      </c>
      <c r="G1" s="124"/>
      <c r="H1" s="124"/>
      <c r="I1" s="124"/>
    </row>
    <row r="2" spans="1:9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ht="15.75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8" x14ac:dyDescent="0.4">
      <c r="A4" s="128" t="s">
        <v>44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2" t="s">
        <v>9</v>
      </c>
      <c r="H6" s="112" t="s">
        <v>42</v>
      </c>
      <c r="I6" s="112" t="s">
        <v>43</v>
      </c>
    </row>
    <row r="7" spans="1:9" ht="46.8" x14ac:dyDescent="0.3">
      <c r="A7" s="112"/>
      <c r="B7" s="115"/>
      <c r="C7" s="115"/>
      <c r="D7" s="32" t="s">
        <v>10</v>
      </c>
      <c r="E7" s="33" t="s">
        <v>11</v>
      </c>
      <c r="F7" s="32" t="s">
        <v>12</v>
      </c>
      <c r="G7" s="112"/>
      <c r="H7" s="112"/>
      <c r="I7" s="112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113" t="s">
        <v>9</v>
      </c>
      <c r="B22" s="113"/>
      <c r="C22" s="113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</row>
    <row r="2" spans="1:9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ht="15.75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8" x14ac:dyDescent="0.4">
      <c r="A4" s="128" t="s">
        <v>45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5" t="s">
        <v>9</v>
      </c>
      <c r="H6" s="112" t="s">
        <v>42</v>
      </c>
      <c r="I6" s="112" t="s">
        <v>43</v>
      </c>
    </row>
    <row r="7" spans="1:9" ht="46.8" x14ac:dyDescent="0.3">
      <c r="A7" s="112"/>
      <c r="B7" s="115"/>
      <c r="C7" s="115"/>
      <c r="D7" s="32" t="s">
        <v>10</v>
      </c>
      <c r="E7" s="46" t="s">
        <v>11</v>
      </c>
      <c r="F7" s="32" t="s">
        <v>12</v>
      </c>
      <c r="G7" s="115"/>
      <c r="H7" s="112"/>
      <c r="I7" s="112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113" t="s">
        <v>9</v>
      </c>
      <c r="B22" s="113"/>
      <c r="C22" s="113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3">
      <c r="G24" s="114" t="s">
        <v>46</v>
      </c>
      <c r="H24" s="114"/>
      <c r="I24" s="114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0.88671875" style="29" customWidth="1"/>
    <col min="9" max="9" width="14.44140625" style="29" customWidth="1"/>
    <col min="10" max="16384" width="9.109375" style="29"/>
  </cols>
  <sheetData>
    <row r="1" spans="1:9" x14ac:dyDescent="0.3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</row>
    <row r="2" spans="1:9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ht="15.75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8" x14ac:dyDescent="0.4">
      <c r="A4" s="128" t="s">
        <v>47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5" t="s">
        <v>9</v>
      </c>
      <c r="H6" s="112" t="s">
        <v>42</v>
      </c>
      <c r="I6" s="112" t="s">
        <v>43</v>
      </c>
    </row>
    <row r="7" spans="1:9" ht="46.8" x14ac:dyDescent="0.3">
      <c r="A7" s="112"/>
      <c r="B7" s="115"/>
      <c r="C7" s="115"/>
      <c r="D7" s="32" t="s">
        <v>10</v>
      </c>
      <c r="E7" s="50" t="s">
        <v>11</v>
      </c>
      <c r="F7" s="32" t="s">
        <v>12</v>
      </c>
      <c r="G7" s="115"/>
      <c r="H7" s="112"/>
      <c r="I7" s="112"/>
    </row>
    <row r="8" spans="1:9" x14ac:dyDescent="0.3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3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3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3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3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3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3">
      <c r="A22" s="113" t="s">
        <v>9</v>
      </c>
      <c r="B22" s="113"/>
      <c r="C22" s="113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3">
      <c r="G24" s="114" t="s">
        <v>46</v>
      </c>
      <c r="H24" s="114"/>
      <c r="I24" s="114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hidden="1" customWidth="1"/>
    <col min="4" max="4" width="5" style="29" hidden="1" customWidth="1"/>
    <col min="5" max="5" width="5.5546875" style="29" hidden="1" customWidth="1"/>
    <col min="6" max="6" width="7.5546875" style="29" hidden="1" customWidth="1"/>
    <col min="7" max="7" width="6.6640625" style="29" hidden="1" customWidth="1"/>
    <col min="8" max="8" width="9.44140625" style="29" hidden="1" customWidth="1"/>
    <col min="9" max="9" width="10.88671875" style="29" hidden="1" customWidth="1"/>
    <col min="10" max="10" width="16.33203125" style="29" hidden="1" customWidth="1"/>
    <col min="11" max="11" width="17.5546875" style="29" hidden="1" customWidth="1"/>
    <col min="12" max="12" width="9.109375" style="29" customWidth="1"/>
    <col min="13" max="13" width="18.88671875" style="29" customWidth="1"/>
    <col min="14" max="14" width="20.5546875" style="29" customWidth="1"/>
    <col min="15" max="16384" width="9.109375" style="29"/>
  </cols>
  <sheetData>
    <row r="1" spans="1:17" x14ac:dyDescent="0.3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7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7" ht="15.75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8" x14ac:dyDescent="0.4">
      <c r="A4" s="128" t="s">
        <v>48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6" spans="1:17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5" t="s">
        <v>9</v>
      </c>
      <c r="H6" s="130" t="s">
        <v>53</v>
      </c>
      <c r="I6" s="130"/>
      <c r="J6" s="130"/>
      <c r="K6" s="68" t="s">
        <v>50</v>
      </c>
      <c r="L6" s="131" t="s">
        <v>51</v>
      </c>
      <c r="M6" s="131"/>
      <c r="N6" s="132" t="s">
        <v>52</v>
      </c>
      <c r="O6" s="115" t="s">
        <v>54</v>
      </c>
      <c r="P6" s="115" t="s">
        <v>55</v>
      </c>
    </row>
    <row r="7" spans="1:17" ht="46.8" x14ac:dyDescent="0.3">
      <c r="A7" s="112"/>
      <c r="B7" s="115"/>
      <c r="C7" s="115"/>
      <c r="D7" s="32" t="s">
        <v>10</v>
      </c>
      <c r="E7" s="51" t="s">
        <v>11</v>
      </c>
      <c r="F7" s="32" t="s">
        <v>12</v>
      </c>
      <c r="G7" s="115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32"/>
      <c r="O7" s="115"/>
      <c r="P7" s="115"/>
    </row>
    <row r="8" spans="1:17" ht="15.75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3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t="15.75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3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t="15.75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3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t="15.75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3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t="15.75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3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3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t="15.75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7.399999999999999" x14ac:dyDescent="0.3">
      <c r="A22" s="129" t="s">
        <v>9</v>
      </c>
      <c r="B22" s="129"/>
      <c r="C22" s="129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3">
      <c r="G24" s="114" t="s">
        <v>46</v>
      </c>
      <c r="H24" s="114"/>
      <c r="I24" s="114"/>
      <c r="J24" s="114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5" width="10.88671875" style="29" customWidth="1"/>
    <col min="6" max="6" width="16.33203125" style="29" customWidth="1"/>
    <col min="7" max="7" width="9.109375" style="29" customWidth="1"/>
    <col min="8" max="8" width="18.88671875" style="29" customWidth="1"/>
    <col min="9" max="9" width="20.5546875" style="29" customWidth="1"/>
    <col min="10" max="10" width="9.109375" style="29"/>
    <col min="11" max="11" width="13.44140625" style="29" bestFit="1" customWidth="1"/>
    <col min="12" max="13" width="12.5546875" style="29" bestFit="1" customWidth="1"/>
    <col min="14" max="16384" width="9.109375" style="29"/>
  </cols>
  <sheetData>
    <row r="1" spans="1:12" x14ac:dyDescent="0.3">
      <c r="A1" s="48" t="s">
        <v>0</v>
      </c>
      <c r="B1" s="48"/>
      <c r="C1" s="48"/>
      <c r="D1" s="124"/>
      <c r="E1" s="124"/>
      <c r="F1" s="124"/>
    </row>
    <row r="2" spans="1:12" x14ac:dyDescent="0.3">
      <c r="A2" s="127" t="s">
        <v>2</v>
      </c>
      <c r="B2" s="127"/>
      <c r="C2" s="127"/>
      <c r="D2" s="125"/>
      <c r="E2" s="125"/>
      <c r="F2" s="125"/>
    </row>
    <row r="3" spans="1:12" ht="15.75" x14ac:dyDescent="0.25">
      <c r="A3" s="80"/>
      <c r="B3" s="80"/>
      <c r="C3" s="80"/>
      <c r="D3" s="30"/>
      <c r="E3" s="30"/>
      <c r="F3" s="30"/>
    </row>
    <row r="4" spans="1:12" ht="22.8" x14ac:dyDescent="0.4">
      <c r="A4" s="128" t="s">
        <v>56</v>
      </c>
      <c r="B4" s="128"/>
      <c r="C4" s="128"/>
      <c r="D4" s="128"/>
      <c r="E4" s="128"/>
      <c r="F4" s="128"/>
      <c r="G4" s="128"/>
      <c r="H4" s="128"/>
      <c r="I4" s="128"/>
    </row>
    <row r="6" spans="1:12" ht="15.75" customHeight="1" x14ac:dyDescent="0.3">
      <c r="A6" s="112" t="s">
        <v>5</v>
      </c>
      <c r="B6" s="115" t="s">
        <v>6</v>
      </c>
      <c r="C6" s="115" t="s">
        <v>7</v>
      </c>
      <c r="D6" s="72"/>
      <c r="E6" s="83" t="s">
        <v>57</v>
      </c>
      <c r="F6" s="84"/>
      <c r="G6" s="131" t="s">
        <v>59</v>
      </c>
      <c r="H6" s="131"/>
      <c r="I6" s="132" t="s">
        <v>61</v>
      </c>
      <c r="J6" s="115" t="s">
        <v>49</v>
      </c>
    </row>
    <row r="7" spans="1:12" ht="46.8" x14ac:dyDescent="0.3">
      <c r="A7" s="112"/>
      <c r="B7" s="115"/>
      <c r="C7" s="115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32"/>
      <c r="J7" s="115"/>
    </row>
    <row r="8" spans="1:12" ht="15.75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3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t="15.75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3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t="15.75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3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t="15.75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3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t="15.75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3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3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3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3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t="15.75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7.399999999999999" x14ac:dyDescent="0.3">
      <c r="A22" s="129" t="s">
        <v>9</v>
      </c>
      <c r="B22" s="129"/>
      <c r="C22" s="129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399999999999999" x14ac:dyDescent="0.35">
      <c r="D24" s="133" t="s">
        <v>60</v>
      </c>
      <c r="E24" s="133"/>
      <c r="F24" s="133"/>
      <c r="G24" s="134">
        <f>F22+H22</f>
        <v>50100000</v>
      </c>
      <c r="H24" s="133"/>
    </row>
    <row r="25" spans="1:13" ht="15.75" x14ac:dyDescent="0.25">
      <c r="M25" s="86"/>
    </row>
  </sheetData>
  <mergeCells count="13">
    <mergeCell ref="A22:C22"/>
    <mergeCell ref="D1:F1"/>
    <mergeCell ref="A2:C2"/>
    <mergeCell ref="D2:F2"/>
    <mergeCell ref="A4:I4"/>
    <mergeCell ref="A6:A7"/>
    <mergeCell ref="B6:B7"/>
    <mergeCell ref="C6:C7"/>
    <mergeCell ref="D24:F24"/>
    <mergeCell ref="G24:H24"/>
    <mergeCell ref="G6:H6"/>
    <mergeCell ref="I6:I7"/>
    <mergeCell ref="J6:J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A4" sqref="A1:XFD1048576"/>
    </sheetView>
  </sheetViews>
  <sheetFormatPr defaultColWidth="9.109375" defaultRowHeight="15.6" x14ac:dyDescent="0.3"/>
  <cols>
    <col min="1" max="1" width="35.33203125" style="29" customWidth="1"/>
    <col min="2" max="2" width="9.109375" style="29" customWidth="1"/>
    <col min="3" max="3" width="6.33203125" style="29" customWidth="1"/>
    <col min="4" max="4" width="5" style="29" customWidth="1"/>
    <col min="5" max="5" width="5.5546875" style="29" customWidth="1"/>
    <col min="6" max="6" width="7.5546875" style="29" customWidth="1"/>
    <col min="7" max="7" width="6.6640625" style="29" customWidth="1"/>
    <col min="8" max="8" width="16.44140625" style="29" customWidth="1"/>
    <col min="9" max="9" width="10.88671875" style="29" customWidth="1"/>
    <col min="10" max="10" width="14.44140625" style="29" customWidth="1"/>
    <col min="11" max="11" width="8.88671875" style="29" bestFit="1" customWidth="1"/>
    <col min="12" max="12" width="8.88671875" style="29" customWidth="1"/>
    <col min="13" max="13" width="14" style="29" bestFit="1" customWidth="1"/>
    <col min="14" max="16384" width="9.109375" style="29"/>
  </cols>
  <sheetData>
    <row r="1" spans="1:13" x14ac:dyDescent="0.3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3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3" ht="15.75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8" x14ac:dyDescent="0.4">
      <c r="A4" s="128" t="s">
        <v>71</v>
      </c>
      <c r="B4" s="128"/>
      <c r="C4" s="128"/>
      <c r="D4" s="128"/>
      <c r="E4" s="128"/>
      <c r="F4" s="128"/>
      <c r="G4" s="128"/>
      <c r="H4" s="128"/>
      <c r="I4" s="128"/>
      <c r="J4" s="128"/>
    </row>
    <row r="6" spans="1:13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5" t="s">
        <v>63</v>
      </c>
      <c r="H6" s="136" t="s">
        <v>64</v>
      </c>
      <c r="I6" s="112" t="s">
        <v>42</v>
      </c>
      <c r="J6" s="112" t="s">
        <v>43</v>
      </c>
      <c r="K6" s="135" t="s">
        <v>75</v>
      </c>
      <c r="L6" s="135"/>
      <c r="M6" s="135"/>
    </row>
    <row r="7" spans="1:13" ht="46.8" x14ac:dyDescent="0.3">
      <c r="A7" s="112"/>
      <c r="B7" s="115"/>
      <c r="C7" s="115"/>
      <c r="D7" s="32" t="s">
        <v>10</v>
      </c>
      <c r="E7" s="81" t="s">
        <v>11</v>
      </c>
      <c r="F7" s="32" t="s">
        <v>12</v>
      </c>
      <c r="G7" s="115"/>
      <c r="H7" s="137"/>
      <c r="I7" s="112"/>
      <c r="J7" s="112"/>
      <c r="K7" s="68" t="s">
        <v>77</v>
      </c>
      <c r="L7" s="68" t="s">
        <v>58</v>
      </c>
      <c r="M7" s="109" t="s">
        <v>76</v>
      </c>
    </row>
    <row r="8" spans="1:13" ht="15.75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  <c r="K8" s="97"/>
      <c r="L8" s="97"/>
      <c r="M8" s="97"/>
    </row>
    <row r="9" spans="1:13" x14ac:dyDescent="0.3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  <c r="K9" s="101"/>
      <c r="L9" s="101"/>
      <c r="M9" s="105"/>
    </row>
    <row r="10" spans="1:13" ht="15.75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02"/>
      <c r="L10" s="102"/>
      <c r="M10" s="106">
        <f t="shared" ref="M10:M20" si="2">I10*K10</f>
        <v>0</v>
      </c>
    </row>
    <row r="11" spans="1:13" x14ac:dyDescent="0.3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  <c r="K11" s="102">
        <v>24</v>
      </c>
      <c r="L11" s="102">
        <f>K11/12</f>
        <v>2</v>
      </c>
      <c r="M11" s="106">
        <f t="shared" si="2"/>
        <v>11160000</v>
      </c>
    </row>
    <row r="12" spans="1:13" ht="15.75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  <c r="K12" s="102"/>
      <c r="L12" s="102">
        <f t="shared" ref="L12:L19" si="3">K12/12</f>
        <v>0</v>
      </c>
      <c r="M12" s="106">
        <f t="shared" si="2"/>
        <v>0</v>
      </c>
    </row>
    <row r="13" spans="1:13" x14ac:dyDescent="0.3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  <c r="K13" s="102">
        <v>36</v>
      </c>
      <c r="L13" s="102">
        <f t="shared" si="3"/>
        <v>3</v>
      </c>
      <c r="M13" s="106">
        <f t="shared" si="2"/>
        <v>17100000</v>
      </c>
    </row>
    <row r="14" spans="1:13" ht="15.75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  <c r="K14" s="102"/>
      <c r="L14" s="102">
        <f t="shared" si="3"/>
        <v>0</v>
      </c>
      <c r="M14" s="106">
        <f t="shared" si="2"/>
        <v>0</v>
      </c>
    </row>
    <row r="15" spans="1:13" x14ac:dyDescent="0.3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  <c r="K15" s="102"/>
      <c r="L15" s="102"/>
      <c r="M15" s="106">
        <f t="shared" si="2"/>
        <v>0</v>
      </c>
    </row>
    <row r="16" spans="1:13" ht="15.75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  <c r="K16" s="102"/>
      <c r="L16" s="102">
        <f t="shared" si="3"/>
        <v>0</v>
      </c>
      <c r="M16" s="106">
        <f t="shared" si="2"/>
        <v>0</v>
      </c>
    </row>
    <row r="17" spans="1:13" x14ac:dyDescent="0.3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  <c r="K17" s="102">
        <v>24</v>
      </c>
      <c r="L17" s="102">
        <f t="shared" si="3"/>
        <v>2</v>
      </c>
      <c r="M17" s="106">
        <f t="shared" si="2"/>
        <v>11640000</v>
      </c>
    </row>
    <row r="18" spans="1:13" x14ac:dyDescent="0.3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  <c r="K18" s="102">
        <v>48</v>
      </c>
      <c r="L18" s="102">
        <f t="shared" si="3"/>
        <v>4</v>
      </c>
      <c r="M18" s="106">
        <f t="shared" si="2"/>
        <v>21840000</v>
      </c>
    </row>
    <row r="19" spans="1:13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  <c r="K19" s="102">
        <v>36</v>
      </c>
      <c r="L19" s="102">
        <f t="shared" si="3"/>
        <v>3</v>
      </c>
      <c r="M19" s="106">
        <f t="shared" si="2"/>
        <v>16380000</v>
      </c>
    </row>
    <row r="20" spans="1:13" x14ac:dyDescent="0.3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15</v>
      </c>
      <c r="G20" s="38">
        <f t="shared" si="0"/>
        <v>111</v>
      </c>
      <c r="H20" s="38" t="s">
        <v>72</v>
      </c>
      <c r="I20" s="39">
        <v>550000</v>
      </c>
      <c r="J20" s="39">
        <f t="shared" si="1"/>
        <v>61050000</v>
      </c>
      <c r="K20" s="103">
        <v>48</v>
      </c>
      <c r="L20" s="103">
        <f>K20/24</f>
        <v>2</v>
      </c>
      <c r="M20" s="107">
        <f t="shared" si="2"/>
        <v>26400000</v>
      </c>
    </row>
    <row r="21" spans="1:13" ht="15.75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100"/>
      <c r="L21" s="100"/>
      <c r="M21" s="99"/>
    </row>
    <row r="22" spans="1:13" x14ac:dyDescent="0.3">
      <c r="A22" s="113" t="s">
        <v>9</v>
      </c>
      <c r="B22" s="113"/>
      <c r="C22" s="113"/>
      <c r="D22" s="43">
        <f>SUM(D8:D21)</f>
        <v>7</v>
      </c>
      <c r="E22" s="43">
        <f>SUM(E8:E21)</f>
        <v>379</v>
      </c>
      <c r="F22" s="43">
        <f>SUM(F8:F21)</f>
        <v>165</v>
      </c>
      <c r="G22" s="43">
        <f t="shared" si="0"/>
        <v>551</v>
      </c>
      <c r="H22" s="43"/>
      <c r="I22" s="44"/>
      <c r="J22" s="28">
        <f>SUM(J8:J21)</f>
        <v>263115000</v>
      </c>
      <c r="K22" s="104">
        <f>SUM(K9:K20)</f>
        <v>216</v>
      </c>
      <c r="L22" s="104">
        <f>SUM(L11:L21)</f>
        <v>16</v>
      </c>
      <c r="M22" s="108">
        <f>SUM(M9:M20)</f>
        <v>104520000</v>
      </c>
    </row>
    <row r="24" spans="1:13" x14ac:dyDescent="0.3">
      <c r="G24" s="114" t="s">
        <v>46</v>
      </c>
      <c r="H24" s="114"/>
      <c r="I24" s="114"/>
      <c r="J24" s="114"/>
    </row>
  </sheetData>
  <mergeCells count="15"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  <mergeCell ref="K6:M6"/>
    <mergeCell ref="J6:J7"/>
    <mergeCell ref="A22:C22"/>
    <mergeCell ref="G24:J24"/>
    <mergeCell ref="H6:H7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B5" workbookViewId="0">
      <selection activeCell="O26" sqref="O26"/>
    </sheetView>
  </sheetViews>
  <sheetFormatPr defaultColWidth="9.109375" defaultRowHeight="15.6" x14ac:dyDescent="0.3"/>
  <cols>
    <col min="1" max="1" width="35.33203125" style="29" hidden="1" customWidth="1"/>
    <col min="2" max="2" width="9.109375" style="29" customWidth="1"/>
    <col min="3" max="3" width="6.33203125" style="29" hidden="1" customWidth="1"/>
    <col min="4" max="4" width="5" style="29" hidden="1" customWidth="1"/>
    <col min="5" max="5" width="5.5546875" style="29" hidden="1" customWidth="1"/>
    <col min="6" max="6" width="7.5546875" style="29" hidden="1" customWidth="1"/>
    <col min="7" max="7" width="6.6640625" style="29" customWidth="1"/>
    <col min="8" max="8" width="16.44140625" style="29" hidden="1" customWidth="1"/>
    <col min="9" max="9" width="10.88671875" style="29" customWidth="1"/>
    <col min="10" max="10" width="14.44140625" style="29" hidden="1" customWidth="1"/>
    <col min="11" max="12" width="9.109375" style="29"/>
    <col min="13" max="13" width="13.77734375" style="29" hidden="1" customWidth="1"/>
    <col min="14" max="16384" width="9.109375" style="29"/>
  </cols>
  <sheetData>
    <row r="1" spans="1:17" x14ac:dyDescent="0.3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7" x14ac:dyDescent="0.3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7" x14ac:dyDescent="0.3">
      <c r="A3" s="111"/>
      <c r="B3" s="111"/>
      <c r="C3" s="111"/>
      <c r="D3" s="111"/>
      <c r="E3" s="111"/>
      <c r="F3" s="30"/>
      <c r="G3" s="30"/>
      <c r="H3" s="30"/>
      <c r="I3" s="30"/>
      <c r="J3" s="30"/>
    </row>
    <row r="4" spans="1:17" ht="22.8" x14ac:dyDescent="0.4">
      <c r="A4" s="128" t="s">
        <v>78</v>
      </c>
      <c r="B4" s="128"/>
      <c r="C4" s="128"/>
      <c r="D4" s="128"/>
      <c r="E4" s="128"/>
      <c r="F4" s="128"/>
      <c r="G4" s="128"/>
      <c r="H4" s="128"/>
      <c r="I4" s="128"/>
      <c r="J4" s="128"/>
    </row>
    <row r="6" spans="1:17" ht="15.75" customHeight="1" x14ac:dyDescent="0.3">
      <c r="A6" s="112" t="s">
        <v>5</v>
      </c>
      <c r="B6" s="115" t="s">
        <v>6</v>
      </c>
      <c r="C6" s="115" t="s">
        <v>7</v>
      </c>
      <c r="D6" s="112" t="s">
        <v>8</v>
      </c>
      <c r="E6" s="112"/>
      <c r="F6" s="112"/>
      <c r="G6" s="115" t="s">
        <v>63</v>
      </c>
      <c r="H6" s="136" t="s">
        <v>64</v>
      </c>
      <c r="I6" s="112" t="s">
        <v>42</v>
      </c>
      <c r="J6" s="112" t="s">
        <v>43</v>
      </c>
    </row>
    <row r="7" spans="1:17" ht="46.8" x14ac:dyDescent="0.3">
      <c r="A7" s="112"/>
      <c r="B7" s="115"/>
      <c r="C7" s="115"/>
      <c r="D7" s="32" t="s">
        <v>10</v>
      </c>
      <c r="E7" s="110" t="s">
        <v>11</v>
      </c>
      <c r="F7" s="32" t="s">
        <v>12</v>
      </c>
      <c r="G7" s="115"/>
      <c r="H7" s="137"/>
      <c r="I7" s="112"/>
      <c r="J7" s="112"/>
      <c r="K7" s="29" t="s">
        <v>79</v>
      </c>
      <c r="N7" s="29" t="s">
        <v>80</v>
      </c>
      <c r="O7" s="29" t="s">
        <v>81</v>
      </c>
      <c r="P7" s="29" t="s">
        <v>82</v>
      </c>
    </row>
    <row r="8" spans="1:17" x14ac:dyDescent="0.3">
      <c r="A8" s="34" t="s">
        <v>13</v>
      </c>
      <c r="B8" s="34" t="s">
        <v>14</v>
      </c>
      <c r="C8" s="34" t="s">
        <v>15</v>
      </c>
      <c r="D8" s="34"/>
      <c r="E8" s="34">
        <v>168</v>
      </c>
      <c r="F8" s="34">
        <v>3</v>
      </c>
      <c r="G8" s="35">
        <f>SUM(D8:F8)</f>
        <v>171</v>
      </c>
      <c r="H8" s="35">
        <f>G8/24</f>
        <v>7.125</v>
      </c>
      <c r="I8" s="36">
        <v>225000</v>
      </c>
      <c r="J8" s="36">
        <f>G8*I8</f>
        <v>38475000</v>
      </c>
      <c r="K8" s="29">
        <v>48</v>
      </c>
      <c r="L8" s="29">
        <v>2</v>
      </c>
      <c r="M8" s="86">
        <f>K8*I8</f>
        <v>10800000</v>
      </c>
      <c r="Q8" s="29">
        <f>G8-K8-N8-O8-P8</f>
        <v>123</v>
      </c>
    </row>
    <row r="9" spans="1:17" x14ac:dyDescent="0.3">
      <c r="A9" s="34" t="s">
        <v>16</v>
      </c>
      <c r="B9" s="37" t="s">
        <v>17</v>
      </c>
      <c r="C9" s="37" t="s">
        <v>15</v>
      </c>
      <c r="D9" s="37"/>
      <c r="E9" s="37">
        <v>228</v>
      </c>
      <c r="F9" s="37">
        <v>18</v>
      </c>
      <c r="G9" s="38">
        <f t="shared" ref="G9:G22" si="0">SUM(D9:F9)</f>
        <v>246</v>
      </c>
      <c r="H9" s="38">
        <f>G9/12</f>
        <v>20.5</v>
      </c>
      <c r="I9" s="39">
        <v>455000</v>
      </c>
      <c r="J9" s="39">
        <f t="shared" ref="J9:J21" si="1">G9*I9</f>
        <v>111930000</v>
      </c>
      <c r="K9" s="29">
        <f>3*12</f>
        <v>36</v>
      </c>
      <c r="L9" s="29">
        <v>3</v>
      </c>
      <c r="M9" s="86">
        <f t="shared" ref="M9:M20" si="2">K9*I9</f>
        <v>16380000</v>
      </c>
      <c r="N9" s="29">
        <v>2</v>
      </c>
      <c r="Q9" s="29">
        <f>G9-K9-N9-O9-P9</f>
        <v>208</v>
      </c>
    </row>
    <row r="10" spans="1:17" hidden="1" x14ac:dyDescent="0.3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M10" s="86">
        <f t="shared" si="2"/>
        <v>0</v>
      </c>
      <c r="Q10" s="29">
        <f>G10-K10-N10-O10-P10</f>
        <v>0</v>
      </c>
    </row>
    <row r="11" spans="1:17" x14ac:dyDescent="0.3">
      <c r="A11" s="34" t="s">
        <v>20</v>
      </c>
      <c r="B11" s="37" t="s">
        <v>21</v>
      </c>
      <c r="C11" s="37" t="s">
        <v>15</v>
      </c>
      <c r="D11" s="37"/>
      <c r="E11" s="37">
        <v>132</v>
      </c>
      <c r="F11" s="37">
        <v>26</v>
      </c>
      <c r="G11" s="38">
        <f t="shared" si="0"/>
        <v>158</v>
      </c>
      <c r="H11" s="38">
        <f>G11/12</f>
        <v>13.166666666666666</v>
      </c>
      <c r="I11" s="39">
        <v>465000</v>
      </c>
      <c r="J11" s="39">
        <f t="shared" si="1"/>
        <v>73470000</v>
      </c>
      <c r="K11" s="29">
        <v>36</v>
      </c>
      <c r="L11" s="29">
        <v>3</v>
      </c>
      <c r="M11" s="86">
        <f t="shared" si="2"/>
        <v>16740000</v>
      </c>
      <c r="N11" s="29">
        <v>2</v>
      </c>
      <c r="Q11" s="29">
        <f>G11-K11-N11-O11-P11</f>
        <v>120</v>
      </c>
    </row>
    <row r="12" spans="1:17" hidden="1" x14ac:dyDescent="0.3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>
        <f t="shared" ref="H12:H19" si="3">G12/12</f>
        <v>0</v>
      </c>
      <c r="I12" s="39">
        <v>245000</v>
      </c>
      <c r="J12" s="39">
        <f t="shared" si="1"/>
        <v>0</v>
      </c>
      <c r="M12" s="86">
        <f t="shared" si="2"/>
        <v>0</v>
      </c>
      <c r="Q12" s="29">
        <f>G12-K12-N12-O12-P12</f>
        <v>0</v>
      </c>
    </row>
    <row r="13" spans="1:17" x14ac:dyDescent="0.3">
      <c r="A13" s="34" t="s">
        <v>24</v>
      </c>
      <c r="B13" s="37" t="s">
        <v>25</v>
      </c>
      <c r="C13" s="37" t="s">
        <v>15</v>
      </c>
      <c r="D13" s="37"/>
      <c r="E13" s="37">
        <v>48</v>
      </c>
      <c r="F13" s="37">
        <v>28</v>
      </c>
      <c r="G13" s="38">
        <f t="shared" si="0"/>
        <v>76</v>
      </c>
      <c r="H13" s="38">
        <f t="shared" si="3"/>
        <v>6.333333333333333</v>
      </c>
      <c r="I13" s="39">
        <v>475000</v>
      </c>
      <c r="J13" s="39">
        <f t="shared" si="1"/>
        <v>36100000</v>
      </c>
      <c r="K13" s="29">
        <v>24</v>
      </c>
      <c r="L13" s="29">
        <v>2</v>
      </c>
      <c r="M13" s="86">
        <f t="shared" si="2"/>
        <v>11400000</v>
      </c>
      <c r="N13" s="29">
        <v>3</v>
      </c>
      <c r="Q13" s="29">
        <f>G13-K13-N13-O13-P13</f>
        <v>49</v>
      </c>
    </row>
    <row r="14" spans="1:17" hidden="1" x14ac:dyDescent="0.3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>
        <f t="shared" si="3"/>
        <v>0</v>
      </c>
      <c r="I14" s="39">
        <v>255000</v>
      </c>
      <c r="J14" s="39">
        <f t="shared" si="1"/>
        <v>0</v>
      </c>
      <c r="M14" s="86">
        <f t="shared" si="2"/>
        <v>0</v>
      </c>
      <c r="Q14" s="29">
        <f>G14-K14-N14-O14-P14</f>
        <v>0</v>
      </c>
    </row>
    <row r="15" spans="1:17" x14ac:dyDescent="0.3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22</v>
      </c>
      <c r="G15" s="38">
        <f t="shared" si="0"/>
        <v>35</v>
      </c>
      <c r="H15" s="38">
        <f t="shared" si="3"/>
        <v>2.9166666666666665</v>
      </c>
      <c r="I15" s="39">
        <v>485000</v>
      </c>
      <c r="J15" s="39">
        <f t="shared" si="1"/>
        <v>16975000</v>
      </c>
      <c r="K15" s="29">
        <v>12</v>
      </c>
      <c r="L15" s="29">
        <v>1</v>
      </c>
      <c r="M15" s="86">
        <f t="shared" si="2"/>
        <v>5820000</v>
      </c>
      <c r="N15" s="29">
        <v>3</v>
      </c>
      <c r="O15" s="29">
        <v>1</v>
      </c>
      <c r="P15" s="29">
        <v>12</v>
      </c>
      <c r="Q15" s="29">
        <f>G15-K15-N15-O15-P15</f>
        <v>7</v>
      </c>
    </row>
    <row r="16" spans="1:17" hidden="1" x14ac:dyDescent="0.3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>
        <f t="shared" si="3"/>
        <v>0</v>
      </c>
      <c r="I16" s="39">
        <v>255000</v>
      </c>
      <c r="J16" s="39">
        <f t="shared" si="1"/>
        <v>0</v>
      </c>
      <c r="M16" s="86">
        <f t="shared" si="2"/>
        <v>0</v>
      </c>
      <c r="Q16" s="29">
        <f>G16-K16-N16-O16-P16</f>
        <v>0</v>
      </c>
    </row>
    <row r="17" spans="1:17" x14ac:dyDescent="0.3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11</v>
      </c>
      <c r="G17" s="38">
        <f t="shared" si="0"/>
        <v>35</v>
      </c>
      <c r="H17" s="38">
        <f t="shared" si="3"/>
        <v>2.9166666666666665</v>
      </c>
      <c r="I17" s="39">
        <v>485000</v>
      </c>
      <c r="J17" s="39">
        <f t="shared" si="1"/>
        <v>16975000</v>
      </c>
      <c r="K17" s="29">
        <v>12</v>
      </c>
      <c r="L17" s="29">
        <v>1</v>
      </c>
      <c r="M17" s="86">
        <f t="shared" si="2"/>
        <v>5820000</v>
      </c>
      <c r="N17" s="29">
        <v>3</v>
      </c>
      <c r="Q17" s="29">
        <f>G17-K17-N17-O17-P17</f>
        <v>20</v>
      </c>
    </row>
    <row r="18" spans="1:17" x14ac:dyDescent="0.3">
      <c r="A18" s="37" t="s">
        <v>34</v>
      </c>
      <c r="B18" s="37" t="s">
        <v>35</v>
      </c>
      <c r="C18" s="37" t="s">
        <v>15</v>
      </c>
      <c r="D18" s="37">
        <v>1</v>
      </c>
      <c r="E18" s="37">
        <v>0</v>
      </c>
      <c r="F18" s="37">
        <v>22</v>
      </c>
      <c r="G18" s="38">
        <f t="shared" si="0"/>
        <v>23</v>
      </c>
      <c r="H18" s="38">
        <f t="shared" si="3"/>
        <v>1.9166666666666667</v>
      </c>
      <c r="I18" s="39">
        <v>455000</v>
      </c>
      <c r="J18" s="39">
        <f t="shared" si="1"/>
        <v>10465000</v>
      </c>
      <c r="K18" s="29">
        <v>0</v>
      </c>
      <c r="L18" s="29">
        <v>0</v>
      </c>
      <c r="M18" s="86">
        <f t="shared" si="2"/>
        <v>0</v>
      </c>
      <c r="N18" s="29">
        <v>2</v>
      </c>
      <c r="P18" s="29">
        <v>12</v>
      </c>
      <c r="Q18" s="29">
        <f>G18-K18-N18-O18-P18</f>
        <v>9</v>
      </c>
    </row>
    <row r="19" spans="1:17" x14ac:dyDescent="0.3">
      <c r="A19" s="37" t="s">
        <v>36</v>
      </c>
      <c r="B19" s="37" t="s">
        <v>37</v>
      </c>
      <c r="C19" s="37" t="s">
        <v>15</v>
      </c>
      <c r="D19" s="37">
        <v>3</v>
      </c>
      <c r="E19" s="37">
        <v>84</v>
      </c>
      <c r="F19" s="37">
        <v>18</v>
      </c>
      <c r="G19" s="38">
        <f t="shared" si="0"/>
        <v>105</v>
      </c>
      <c r="H19" s="38">
        <f t="shared" si="3"/>
        <v>8.75</v>
      </c>
      <c r="I19" s="39">
        <v>455000</v>
      </c>
      <c r="J19" s="39">
        <f t="shared" si="1"/>
        <v>47775000</v>
      </c>
      <c r="K19" s="29">
        <v>24</v>
      </c>
      <c r="L19" s="29">
        <v>2</v>
      </c>
      <c r="M19" s="86">
        <f t="shared" si="2"/>
        <v>10920000</v>
      </c>
      <c r="O19" s="29">
        <v>1</v>
      </c>
      <c r="Q19" s="29">
        <f>G19-K19-N19-O19-P19</f>
        <v>80</v>
      </c>
    </row>
    <row r="20" spans="1:17" x14ac:dyDescent="0.3">
      <c r="A20" s="37" t="s">
        <v>38</v>
      </c>
      <c r="B20" s="37" t="s">
        <v>39</v>
      </c>
      <c r="C20" s="37" t="s">
        <v>15</v>
      </c>
      <c r="D20" s="37">
        <v>22</v>
      </c>
      <c r="E20" s="37">
        <v>48</v>
      </c>
      <c r="F20" s="37">
        <v>12</v>
      </c>
      <c r="G20" s="38">
        <f t="shared" si="0"/>
        <v>82</v>
      </c>
      <c r="H20" s="38">
        <f>G20/24</f>
        <v>3.4166666666666665</v>
      </c>
      <c r="I20" s="39">
        <v>550000</v>
      </c>
      <c r="J20" s="39">
        <f t="shared" si="1"/>
        <v>45100000</v>
      </c>
      <c r="K20" s="29">
        <v>48</v>
      </c>
      <c r="L20" s="29">
        <v>2</v>
      </c>
      <c r="M20" s="86">
        <f t="shared" si="2"/>
        <v>26400000</v>
      </c>
      <c r="N20" s="29">
        <v>2</v>
      </c>
      <c r="Q20" s="29">
        <f>G20-K20-N20-O20-P20</f>
        <v>32</v>
      </c>
    </row>
    <row r="21" spans="1:17" hidden="1" x14ac:dyDescent="0.3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</row>
    <row r="22" spans="1:17" x14ac:dyDescent="0.3">
      <c r="A22" s="113" t="s">
        <v>9</v>
      </c>
      <c r="B22" s="113"/>
      <c r="C22" s="113"/>
      <c r="D22" s="43">
        <f>SUM(D8:D21)</f>
        <v>27</v>
      </c>
      <c r="E22" s="43">
        <f>SUM(E8:E21)</f>
        <v>871</v>
      </c>
      <c r="F22" s="43">
        <f>SUM(F8:F21)</f>
        <v>160</v>
      </c>
      <c r="G22" s="43">
        <f t="shared" si="0"/>
        <v>1058</v>
      </c>
      <c r="H22" s="43"/>
      <c r="I22" s="44"/>
      <c r="J22" s="28">
        <f>SUM(J8:J21)</f>
        <v>454415000</v>
      </c>
      <c r="L22" s="29">
        <f>SUM(L8:L21)</f>
        <v>16</v>
      </c>
      <c r="M22" s="86">
        <f>SUM(M8:M21)</f>
        <v>104280000</v>
      </c>
    </row>
    <row r="24" spans="1:17" x14ac:dyDescent="0.3">
      <c r="G24" s="114" t="s">
        <v>46</v>
      </c>
      <c r="H24" s="114"/>
      <c r="I24" s="114"/>
      <c r="J24" s="114"/>
    </row>
  </sheetData>
  <mergeCells count="14">
    <mergeCell ref="I6:I7"/>
    <mergeCell ref="J6:J7"/>
    <mergeCell ref="A22:C22"/>
    <mergeCell ref="G24:J24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19_06</vt:lpstr>
      <vt:lpstr>25_06</vt:lpstr>
      <vt:lpstr>02-07</vt:lpstr>
      <vt:lpstr>09-07</vt:lpstr>
      <vt:lpstr>Miền Nam</vt:lpstr>
      <vt:lpstr>Duy nhất</vt:lpstr>
      <vt:lpstr>24-7</vt:lpstr>
      <vt:lpstr>11-8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2020-08-12T08:10:53Z</dcterms:modified>
</cp:coreProperties>
</file>