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HU CHI" sheetId="1" r:id="rId1"/>
    <sheet name="DOANH THU" sheetId="2" r:id="rId2"/>
    <sheet name="BÁO CÁO" sheetId="3" r:id="rId3"/>
  </sheets>
  <definedNames>
    <definedName name="_xlnm._FilterDatabase" localSheetId="0" hidden="1">'THU CHI'!$A$5:$G$80</definedName>
  </definedNames>
  <calcPr calcId="144525"/>
</workbook>
</file>

<file path=xl/calcChain.xml><?xml version="1.0" encoding="utf-8"?>
<calcChain xmlns="http://schemas.openxmlformats.org/spreadsheetml/2006/main">
  <c r="D10" i="3" l="1"/>
  <c r="D9" i="3"/>
  <c r="D8" i="3"/>
  <c r="C8" i="3"/>
  <c r="D11" i="3" l="1"/>
  <c r="E198" i="1" l="1"/>
  <c r="D21" i="3" s="1"/>
  <c r="F198" i="1"/>
  <c r="G198" i="1"/>
  <c r="D198" i="1"/>
  <c r="E188" i="1"/>
  <c r="D20" i="3" s="1"/>
  <c r="F188" i="1"/>
  <c r="E20" i="3" s="1"/>
  <c r="G188" i="1"/>
  <c r="F20" i="3" s="1"/>
  <c r="D188" i="1"/>
  <c r="E167" i="1"/>
  <c r="D19" i="3" s="1"/>
  <c r="F167" i="1"/>
  <c r="G167" i="1"/>
  <c r="D167" i="1"/>
  <c r="E157" i="1"/>
  <c r="D22" i="3" s="1"/>
  <c r="F157" i="1"/>
  <c r="G157" i="1"/>
  <c r="D157" i="1"/>
  <c r="E143" i="1"/>
  <c r="D15" i="3" s="1"/>
  <c r="F143" i="1"/>
  <c r="G143" i="1"/>
  <c r="D143" i="1"/>
  <c r="E135" i="1"/>
  <c r="D18" i="3" s="1"/>
  <c r="F135" i="1"/>
  <c r="E18" i="3" s="1"/>
  <c r="E23" i="3" s="1"/>
  <c r="G135" i="1"/>
  <c r="F18" i="3" s="1"/>
  <c r="D135" i="1"/>
  <c r="E104" i="1"/>
  <c r="D17" i="3" s="1"/>
  <c r="F104" i="1"/>
  <c r="G104" i="1"/>
  <c r="D104" i="1"/>
  <c r="D91" i="1"/>
  <c r="C16" i="3" s="1"/>
  <c r="C23" i="3" s="1"/>
  <c r="C24" i="3" s="1"/>
  <c r="D23" i="3" l="1"/>
  <c r="F23" i="3"/>
  <c r="C25" i="3" l="1"/>
  <c r="C26" i="3" s="1"/>
  <c r="F80" i="1" l="1"/>
  <c r="G80" i="1"/>
  <c r="D80" i="1"/>
  <c r="D82" i="1" s="1"/>
  <c r="E24" i="1" l="1"/>
  <c r="E80" i="1" s="1"/>
  <c r="D83" i="1" s="1"/>
</calcChain>
</file>

<file path=xl/sharedStrings.xml><?xml version="1.0" encoding="utf-8"?>
<sst xmlns="http://schemas.openxmlformats.org/spreadsheetml/2006/main" count="1255" uniqueCount="286">
  <si>
    <t>Anh Thịnh đóng tiền cổ phần</t>
  </si>
  <si>
    <t>Thanh toán lần 1 tiền nhập hàng đợt 5</t>
  </si>
  <si>
    <t>Thanh toán lần 2</t>
  </si>
  <si>
    <t>Thanh toán tiền nhập hàng đợt 6 ( 49 hộp Soy)</t>
  </si>
  <si>
    <t xml:space="preserve">Anh Sơn ứng lương tháng 9 </t>
  </si>
  <si>
    <t>Tâm ứng lương tháng 9 và 10</t>
  </si>
  <si>
    <t xml:space="preserve">Anh Sơn ứng lương T9+T10 </t>
  </si>
  <si>
    <t>Anh Sơn ứng lương T9</t>
  </si>
  <si>
    <t>Chi phí thuê MC khai trương ĐL Tuyết Nhung Vĩnh Yên Vĩnh Phúc</t>
  </si>
  <si>
    <t xml:space="preserve">Thanh toán tiền biển sữa em Huy Sơn La </t>
  </si>
  <si>
    <t>Phí chuyển khoản</t>
  </si>
  <si>
    <t>Chi phí công tác Vĩnh Phúc Thái Nguyên từ 1/10 đến 4/10- phí cầu đường</t>
  </si>
  <si>
    <t>Chi phí công tác Vĩnh Phúc Thái Nguyên từ 1/10 đến 4/10- tiền thuê xe</t>
  </si>
  <si>
    <t>Chi phí công tác Vĩnh Phúc Thái Nguyên từ 1/10 đến 4/10- tiền tiếp khách Xuân Hòa</t>
  </si>
  <si>
    <t>Chi phí công tác Vĩnh Phúc Thái Nguyên từ 1/10 đến 4/10- tiền xăng</t>
  </si>
  <si>
    <t xml:space="preserve">Chi phí công tác Vĩnh Phúc Thái Nguyên từ 1/10 đến 4/10- tiền xăng </t>
  </si>
  <si>
    <t>Chi phí công tác Vĩnh Phúc Tuyên Quang tiền cầu đường</t>
  </si>
  <si>
    <t>Chi phí công tác Vĩnh Phúc Tuyên Quang tiền xăng dầu</t>
  </si>
  <si>
    <t>Chi tiền mua 01 thùng giấy A4</t>
  </si>
  <si>
    <t>Chi phí công tác Vĩnh Phúc ngày 8/10- phí cầu đường</t>
  </si>
  <si>
    <t>Chi phí công tác Vĩnh Phúc ngày 8/10- thuê xe ô tô</t>
  </si>
  <si>
    <t>Chi phí công tác Vĩnh Phúc ngày 8/10- tiếp khách cafe Xuân Hòa</t>
  </si>
  <si>
    <t>Chi phí công tác Vĩnh Phúc ngày 8/10- tiền xăng dầu</t>
  </si>
  <si>
    <t>Thanh toán tiền Nam ứng chi phí cho văn phòng</t>
  </si>
  <si>
    <t>Thanh toán lần 2 cho Nguyễn Mạnh Trường tiền biển ĐL Tuyết Nhung</t>
  </si>
  <si>
    <t xml:space="preserve">Thanh toán cho nội thất Hương Giang  tiền kệ ĐL Tuyết Nhung </t>
  </si>
  <si>
    <t>Chi phí công tác Hà Tây- Hòa Bình- Sơn La- Điện Biên từ ngày 11-&gt; 13/10 tiền ăn trưa</t>
  </si>
  <si>
    <t>Chi phí công tác Hà Tây- Hòa Bình- Sơn La- Điện Biên từ ngày 11-&gt; 13/10 vé thăm quan</t>
  </si>
  <si>
    <t>Chi phí công tác Hà Tây- Hòa Bình- Sơn La- Điện Biên từ ngày 11-&gt; 13/10 vé cầu đường</t>
  </si>
  <si>
    <t>Chi phí công tác Hà Tây- Hòa Bình- Sơn La- Điện Biên từ ngày 11-&gt; 13/10 xăng xe</t>
  </si>
  <si>
    <t>Chi phí công tác Hà Tây- Hòa Bình- Sơn La- Điện Biên từ ngày 11-&gt; 13/10 nhà nghỉ</t>
  </si>
  <si>
    <t>Chi phí công tác Hà Tây- Hòa Bình- Sơn La- Điện Biên từ ngày 11-&gt; 13/10 tiếp khách</t>
  </si>
  <si>
    <t>Chi phí công tác Hà Tây- Hòa Bình- Sơn La- Điện Biên từ ngày 11-&gt; 13/10 ăn tối Hòa Bình</t>
  </si>
  <si>
    <t>Chi phí công tác Hà Tây, Hòa Bình, Sơn La, Điện Biên từ 11/10 đến 13/10- tiền a Sơn đưa a Lâm đổ xăng</t>
  </si>
  <si>
    <t>Chi phí công tác Hà Tây, Hòa Bình, Sơn La, Điện Biên từ 11/10 đến 13/10- xăng đổ lúc về</t>
  </si>
  <si>
    <t>Chi phí công tác Hà Tây, Hòa Bình, Sơn La, Điện Biên từ 11/10 đến 13/10- ăn uống tại Sơn La</t>
  </si>
  <si>
    <t>Thanh toán tiền thuê xe ô tô 1 tháng từ 10/10 đến 10/11</t>
  </si>
  <si>
    <t>Chi phí công tác Lập Thạch Vĩnh Phúc từ 16/10 đến 18/10 khai trương ĐL Hòa Thanh- tiền mua xăng sáng ngày 16/10</t>
  </si>
  <si>
    <t>Chi phí công tác Lập Thạch Vĩnh Phúc từ 16/10 đến 18/10 khai trương ĐL Hòa Thanh- tiền ăn trưa ngày 17/10</t>
  </si>
  <si>
    <t>Chi phí công tác Lập Thạch Vĩnh Phúc từ 16/10 đến 18/10 khai trương ĐL Hòa Thanh- tiền mua chai</t>
  </si>
  <si>
    <t>Chi phí công tác Lập Thạch Vĩnh Phúc từ 16/10 đến 18/10 khai trương ĐL Hòa Thanh- lẩu ngựa Xuân Hòa</t>
  </si>
  <si>
    <t>Chi phí công tác Lập Thạch Vĩnh Phúc từ 16/10 đến 18/10 khai trương ĐL Hòa Thanh-ăn sáng ngày 18/10</t>
  </si>
  <si>
    <t>Chi phí công tác Lập Thạch Vĩnh Phúc từ 16/10 đến 18/10 khai trương ĐL Hòa Thanh-vé xe</t>
  </si>
  <si>
    <t>Chi phí công tác Lập Thạch Vĩnh Phúc từ 16/10 đến 18/10 khai trương ĐL Hòa Thanh-hoa tặng đại lý</t>
  </si>
  <si>
    <t>Chi phí công tác Lập Thạch Vĩnh Phúc từ 16/10 đến 18/10 khai trương ĐL Hòa Thanh- ăn lẩu tối cùng đại lý</t>
  </si>
  <si>
    <t>Chi phí công tác Lập Thạch Vĩnh Phúc từ 16/10 đến 18/10 khai trương ĐL Hòa Thanh- xăng xe ô tô mua chiều ngày 17/10</t>
  </si>
  <si>
    <t>Chi phí công tác Lập Thạch Vĩnh Phúc từ 16/10 đến 18/10 khai trương ĐL Hòa Thanh- bữa sáng cùng Sơn CTV</t>
  </si>
  <si>
    <t>Chi phí công tác Lập Thạch Vĩnh Phúc từ 16/10 đến 18/10 khai trương ĐL Hòa Thanh- quà tặng 20/10 nhân viên cty</t>
  </si>
  <si>
    <t>Chi phí công tác Lập Thạch Vĩnh Phúc từ 16/10 đến 18/10 khai trương ĐL Hòa Thanh- mua 2 khăn mặt và 5 bàn chải</t>
  </si>
  <si>
    <t xml:space="preserve">Chi phí công tác Lập Thạch Vĩnh Phúc từ 16/10 đến 18/10 khai trương ĐL Hòa Thanh- lễ thiền viện </t>
  </si>
  <si>
    <t>Thanh toán tiền điện tháng 10</t>
  </si>
  <si>
    <t>Thanh toán tiền mua xăng</t>
  </si>
  <si>
    <t>Anh Lâm ứng Tâm chi phí văn phòng</t>
  </si>
  <si>
    <t>Chi phí công tác Vĩnh Phúc ngày 27/10 tiền vé cao tốc</t>
  </si>
  <si>
    <t>Chi phí công tác Vĩnh Phúc ngày 27/10 tiền xăng xe ô tô</t>
  </si>
  <si>
    <t xml:space="preserve">Chi phí công tác Tam Đảo Vĩnh Phúc- vé cao tốc Nội Bài </t>
  </si>
  <si>
    <t>Chi phí công tác Tam Đảo Vĩnh Phúc- ăn trưa tiếp khách</t>
  </si>
  <si>
    <t>Chi phí công tác Tam Đảo Vĩnh Phúc- xăng xe ô tô</t>
  </si>
  <si>
    <t>Thanh toán kệ đại lý Hòa Thanh Tử Du Lập Thạch Vĩnh Phúc</t>
  </si>
  <si>
    <t>CÔNG TY CỔ PHẦN ĐT &amp; PT NANO MILK</t>
  </si>
  <si>
    <t xml:space="preserve"> Số:………./PKD. MST: 0108806878</t>
  </si>
  <si>
    <t>Ngày</t>
  </si>
  <si>
    <t>Diễn giải</t>
  </si>
  <si>
    <t>TK cty BIDV</t>
  </si>
  <si>
    <t>TK cá nhân A Lâm</t>
  </si>
  <si>
    <t xml:space="preserve">A Sơn ứng tiền cá nhân </t>
  </si>
  <si>
    <t xml:space="preserve">A Hùng ứng tiền cá nhân </t>
  </si>
  <si>
    <t xml:space="preserve">Khoản mục chi phí </t>
  </si>
  <si>
    <t xml:space="preserve">Tổng cộng </t>
  </si>
  <si>
    <t>Thu</t>
  </si>
  <si>
    <t>Chi</t>
  </si>
  <si>
    <t>BẢNG TỔNG HỢP CÁC KHOẢN THU CHI THÁNG 10/2019</t>
  </si>
  <si>
    <t>Khác</t>
  </si>
  <si>
    <t>Biển bảng, Đại lý</t>
  </si>
  <si>
    <t>Đi Đường</t>
  </si>
  <si>
    <t>Tiếp khách, công tác</t>
  </si>
  <si>
    <t>Văn phòng</t>
  </si>
  <si>
    <t>Hàng hóa</t>
  </si>
  <si>
    <t>Lương thưởng</t>
  </si>
  <si>
    <t>Cổ phần</t>
  </si>
  <si>
    <t>Thanh toán tiền phí dịch vụ tòa nhà T10 và tiền nước T8</t>
  </si>
  <si>
    <t>MC khai trương đại lý Thanh Hòa Lập Thạch Vĩnh Phúc</t>
  </si>
  <si>
    <t>Chi phí công tác Thái Nguyên Tuyên Quan tiếp khách</t>
  </si>
  <si>
    <t>công tác Thái Nguyên Tuyên Quang  -xăng xe</t>
  </si>
  <si>
    <t>công tác Thái Nguyên Tuyên Quang - vé cầu đường</t>
  </si>
  <si>
    <t>Chi phí công tác Vĩnh Phúc Tuyên Quang - ăn tối</t>
  </si>
  <si>
    <t>Chi phí công tác Vĩnh Phúc Tuyên Quang- xăng xe ô tô</t>
  </si>
  <si>
    <t>Vĩnh Phúc Tuyên Quang - tài trợ giải bóng+ tiền ăn</t>
  </si>
  <si>
    <t>công tác Vĩnh Phúc Tuyên Quang - tiền vé xe cầu đường</t>
  </si>
  <si>
    <t xml:space="preserve"> mua phần mềm Sapo trang bị cho ĐL Tuyết Nhung</t>
  </si>
  <si>
    <t>công tác Vĩnh Phúc Tuyên Quang tiền ăn trưa uống nước</t>
  </si>
  <si>
    <t xml:space="preserve">Như vậy Tổng thu tháng 9: </t>
  </si>
  <si>
    <t xml:space="preserve">             Tổng chi tháng 9:</t>
  </si>
  <si>
    <t>Trong đó:</t>
  </si>
  <si>
    <t>Tổng cộng</t>
  </si>
  <si>
    <t>CỘNG HÒA XÃ HỘI CHỦ NGHĨA VIỆT NAM</t>
  </si>
  <si>
    <t xml:space="preserve">       Độc lập – Tự do – Hạnh phúc</t>
  </si>
  <si>
    <t>BÁO CÁO TỔNG QUAN</t>
  </si>
  <si>
    <t>STT</t>
  </si>
  <si>
    <t>Ghi chú</t>
  </si>
  <si>
    <t>Hàng Hóa</t>
  </si>
  <si>
    <t>Chi phí biển bảng, đại lý</t>
  </si>
  <si>
    <t>Chi phí đi đường</t>
  </si>
  <si>
    <t>Chi phí lương thưởng</t>
  </si>
  <si>
    <t>Chi phí tiếp khách, công tác</t>
  </si>
  <si>
    <t>Chi phí văn phòng</t>
  </si>
  <si>
    <t>Chi phí khác</t>
  </si>
  <si>
    <t>Tổng thu</t>
  </si>
  <si>
    <t>Tổng chi</t>
  </si>
  <si>
    <t>Lợi nhuận: Thu - Chi</t>
  </si>
  <si>
    <t>Tháng 10/2019</t>
  </si>
  <si>
    <t>Nội dung diễn giải</t>
  </si>
  <si>
    <t>NỘI DUNG DIỄN GIẢI</t>
  </si>
  <si>
    <t>Số lượng</t>
  </si>
  <si>
    <t>Số tiền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</si>
  <si>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</si>
  <si>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</si>
  <si>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</si>
  <si>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</si>
  <si>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 xml:space="preserve">SỔ THEO DÕI ĐƠN HÀNG </t>
  </si>
  <si>
    <t xml:space="preserve">       TỪ 1/10 ĐẾN 31/10/2019</t>
  </si>
  <si>
    <t>Ngày, tháng</t>
  </si>
  <si>
    <t>Người bán</t>
  </si>
  <si>
    <t>Thông tin khách hàng</t>
  </si>
  <si>
    <t>Thông tin về sản phẩm</t>
  </si>
  <si>
    <t>Thành tiền sau CK(VNĐ)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</si>
  <si>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</si>
  <si>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</si>
  <si>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</si>
  <si>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</si>
  <si>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</si>
  <si>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</si>
  <si>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</si>
  <si>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</si>
  <si>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1/10</t>
  </si>
  <si>
    <t>A Sơn CTV</t>
  </si>
  <si>
    <t>Khách lẻ</t>
  </si>
  <si>
    <t>Lập Thạch, Vĩnh Phúc</t>
  </si>
  <si>
    <t>1CX45</t>
  </si>
  <si>
    <t>1CX90</t>
  </si>
  <si>
    <t>2CX45</t>
  </si>
  <si>
    <t>2CX90</t>
  </si>
  <si>
    <t>3CX45</t>
  </si>
  <si>
    <t>3CX90</t>
  </si>
  <si>
    <t>GCX45</t>
  </si>
  <si>
    <t>Lúc đầu lấy 13 hộp, sau trả lại 5 hộp</t>
  </si>
  <si>
    <t>BCX90</t>
  </si>
  <si>
    <t>SN45</t>
  </si>
  <si>
    <t>SOY</t>
  </si>
  <si>
    <t>GC90</t>
  </si>
  <si>
    <t>TD90</t>
  </si>
  <si>
    <t>Lan</t>
  </si>
  <si>
    <t>Trừ lương</t>
  </si>
  <si>
    <t>3/10</t>
  </si>
  <si>
    <t>Anh Lâm</t>
  </si>
  <si>
    <t xml:space="preserve">Em Huệ </t>
  </si>
  <si>
    <t>NPP Điện Biên</t>
  </si>
  <si>
    <t>HĐBH ghi tổng tiền là 15.560.000đ. Tính thừa of KH 2.250.000đ</t>
  </si>
  <si>
    <t>GCX90</t>
  </si>
  <si>
    <t>VTV3</t>
  </si>
  <si>
    <t>Xuất cho CT Hãy chọn giá đúng</t>
  </si>
  <si>
    <t xml:space="preserve">Anh Quang </t>
  </si>
  <si>
    <t>Miền Nam</t>
  </si>
  <si>
    <t>6/10</t>
  </si>
  <si>
    <t>Em Tâm</t>
  </si>
  <si>
    <t>Anh Thiều</t>
  </si>
  <si>
    <t>Hải Dương</t>
  </si>
  <si>
    <t>Đổi hộp vận chuyển bị vỡ</t>
  </si>
  <si>
    <t>Anh Lâm- Anh Sơn</t>
  </si>
  <si>
    <t xml:space="preserve">ĐL Tuyết Nhung </t>
  </si>
  <si>
    <t>Vĩnh Yên, Vĩnh Phúc</t>
  </si>
  <si>
    <t>Hàng tặng</t>
  </si>
  <si>
    <t>7/10</t>
  </si>
  <si>
    <t xml:space="preserve">Chị Hà </t>
  </si>
  <si>
    <t>Vĩnh Phúc</t>
  </si>
  <si>
    <t>Chị Trường</t>
  </si>
  <si>
    <t>Cty Biển Đỏ Hải Phòng</t>
  </si>
  <si>
    <t>Bạn anh Lâm</t>
  </si>
  <si>
    <t>Lập Thạch Xuân Hòa</t>
  </si>
  <si>
    <t>8/10</t>
  </si>
  <si>
    <t>ĐL chị Phương HN</t>
  </si>
  <si>
    <t>87 Châu Long, Hoàn Kiếm, HN</t>
  </si>
  <si>
    <t>Em Hảo</t>
  </si>
  <si>
    <t>HH1a. Linh Đàm, HN</t>
  </si>
  <si>
    <t>Hà Tùng</t>
  </si>
  <si>
    <t xml:space="preserve">Lập Thạch </t>
  </si>
  <si>
    <t>9/10</t>
  </si>
  <si>
    <t>Chị Phương dược sỹ Sơn La</t>
  </si>
  <si>
    <t>43 TT Yên Chân Sơn La</t>
  </si>
  <si>
    <t>0346089709</t>
  </si>
  <si>
    <t>BCX45</t>
  </si>
  <si>
    <t>11/10</t>
  </si>
  <si>
    <t xml:space="preserve"> Lập Thạch Vĩnh Phúc</t>
  </si>
  <si>
    <t>Trừ vào đơn hàng trả về ngày 7/2 số hóa đơn 1014</t>
  </si>
  <si>
    <t>Chị Thủy</t>
  </si>
  <si>
    <t>Trung Văn Quận Thanh Xuân</t>
  </si>
  <si>
    <t>10/10</t>
  </si>
  <si>
    <t xml:space="preserve">A Sơn CTV </t>
  </si>
  <si>
    <t>ĐL Hòa Thanh</t>
  </si>
  <si>
    <t>Tử Du Lập Thạch, Vĩnh Phúc</t>
  </si>
  <si>
    <t>Đã trừ vào đơn hàng nhập về ngày 28/12: SOY</t>
  </si>
  <si>
    <t>Tặng chồng Ms Lan ốm nằm viện</t>
  </si>
  <si>
    <t>Tam Đảo Vĩnh Phúc</t>
  </si>
  <si>
    <t>Linh Đàm , HN</t>
  </si>
  <si>
    <t xml:space="preserve">Quầy thuốc Vĩnh Quy </t>
  </si>
  <si>
    <t>Cụm 3, TT Phúc Thọ, HN</t>
  </si>
  <si>
    <t>Ký gửi</t>
  </si>
  <si>
    <t>12/10</t>
  </si>
  <si>
    <t>Chị Hưng</t>
  </si>
  <si>
    <t>Mộc Châu</t>
  </si>
  <si>
    <t>Chị Hợi</t>
  </si>
  <si>
    <t>Thu thiếu of KH 24ngd</t>
  </si>
  <si>
    <t>Chị Phương ĐBiên</t>
  </si>
  <si>
    <t>Tuần Giáo Điện Biên</t>
  </si>
  <si>
    <t>Thu thừa of KH 34ngd</t>
  </si>
  <si>
    <t>Điện Biên</t>
  </si>
  <si>
    <t>Em Huệ</t>
  </si>
  <si>
    <t>TP Điện Biên Phủ</t>
  </si>
  <si>
    <t>Đã trừ vào đơn hàng nhập về ngày 28/12 SOY</t>
  </si>
  <si>
    <t>Công tác Điện Biên cty tặng bố Tâm</t>
  </si>
  <si>
    <t>15/10</t>
  </si>
  <si>
    <t>ĐL Hà Tuyên</t>
  </si>
  <si>
    <t>Thái Nguyên</t>
  </si>
  <si>
    <t>17/10</t>
  </si>
  <si>
    <t>Tính tiền KH 05 bộ cốc 300.000đ</t>
  </si>
  <si>
    <t>Phòng kinh doanh</t>
  </si>
  <si>
    <t>ĐL Tuyết Nhung</t>
  </si>
  <si>
    <t>114 Ngô Quyền Vĩnh Yên Vĩnh Phúc</t>
  </si>
  <si>
    <t>Quà tặng và sữa uống thử khai trương ĐL Tuyết Nhung</t>
  </si>
  <si>
    <t>19/10</t>
  </si>
  <si>
    <t>TP Điện Biên</t>
  </si>
  <si>
    <t>Chị Phương Tuyên Quang</t>
  </si>
  <si>
    <t>123 Nguyễn Trãi Tuyên Quang</t>
  </si>
  <si>
    <t>KH trả lại 12 hộp</t>
  </si>
  <si>
    <t>KH trả lại 12 hộp có trong hóa đơn và 8 hộp ngoài</t>
  </si>
  <si>
    <t>KH trả lại 11 hộp</t>
  </si>
  <si>
    <t>20/10</t>
  </si>
  <si>
    <t>Tài trợ giải bóng chuyền</t>
  </si>
  <si>
    <t>21/10</t>
  </si>
  <si>
    <t>Chú Ba</t>
  </si>
  <si>
    <t>393A Nguyễn Khoái, Thanh Trì, Hoàng Mai, HN</t>
  </si>
  <si>
    <t>22/10</t>
  </si>
  <si>
    <t>Từ 20/10 a Sơn CTV Vĩnh Phúc được CK 41%</t>
  </si>
  <si>
    <t>Trừ vào đơn hàng trả về ngày 26/2 số hđ 1040</t>
  </si>
  <si>
    <t>Trừ vào đơn hàng trả về ngày 7/2 hóa đơn 1014 10 TD90</t>
  </si>
  <si>
    <t>Em Dung Vĩnh Phúc</t>
  </si>
  <si>
    <t>KH trả lại sữa để đổi sang sữa người già</t>
  </si>
  <si>
    <t>Anh Tùng</t>
  </si>
  <si>
    <t>Anh Sơn</t>
  </si>
  <si>
    <t>Ninh</t>
  </si>
  <si>
    <t>Từ Liêm, HN</t>
  </si>
  <si>
    <t>23/10</t>
  </si>
  <si>
    <t>Chị Thắm</t>
  </si>
  <si>
    <t>Yên Bái</t>
  </si>
  <si>
    <t>0987695733</t>
  </si>
  <si>
    <t>Hà Giang</t>
  </si>
  <si>
    <t>0981379123</t>
  </si>
  <si>
    <t>25/10</t>
  </si>
  <si>
    <t>Chị Xuyến</t>
  </si>
  <si>
    <t>Thuận Thành, Bắc Ninh</t>
  </si>
  <si>
    <t>Sản phẩm demo</t>
  </si>
  <si>
    <t>Xuất bù số hàng mở cho khách xem rồi để sử dụng tại cty</t>
  </si>
  <si>
    <t>26/10</t>
  </si>
  <si>
    <t>Linh Đàm, HN</t>
  </si>
  <si>
    <t>28/10</t>
  </si>
  <si>
    <t>Demo</t>
  </si>
  <si>
    <t>29/10</t>
  </si>
  <si>
    <t>Sản phẩm Hùng và Long tặng KH khi đi thị trường</t>
  </si>
  <si>
    <t>30/10</t>
  </si>
  <si>
    <t>Anh Quang</t>
  </si>
  <si>
    <t xml:space="preserve">Tổng doanh số bán hàng toàn công ty tháng 10/2019 </t>
  </si>
  <si>
    <t>Thực tế tiền mặt thu về tháng 10/2019</t>
  </si>
  <si>
    <t>Thực tế tiền gửi ngân hàng( KH thanh toán bằng chuyển khoản) thu về tháng 10/2019</t>
  </si>
  <si>
    <t>Thực tế công nợ KH phải thanh toán tháng  10/2019</t>
  </si>
  <si>
    <t>Doanh số a Lâm</t>
  </si>
  <si>
    <t>Doanh số a Lâm và a Sơn</t>
  </si>
  <si>
    <t>Doanh số a Sơn CTV</t>
  </si>
  <si>
    <t>Doanh số a Sơn</t>
  </si>
  <si>
    <t>Doanh số Tâm</t>
  </si>
  <si>
    <t>Doanh số Lan</t>
  </si>
  <si>
    <t>TM</t>
  </si>
  <si>
    <t>CK</t>
  </si>
  <si>
    <t>CTT</t>
  </si>
  <si>
    <t>Kế toán</t>
  </si>
  <si>
    <t>Giám đốc</t>
  </si>
  <si>
    <t>(Ký tên, đóng dấu)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</si>
</sst>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\ _₫_-;\-* #,##0\ _₫_-;_-* &quot;-&quot;??\ _₫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i/>
      <sz val="10"/>
      <color theme="1" tint="4.9989318521683403E-2"/>
      <name val="Times New Roman"/>
      <family val="1"/>
    </font>
    <font>
      <b/>
      <sz val="20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3"/>
      <color theme="1" tint="-0.499984740745262"/>
      <name val="Times New Roman"/>
      <family val="1"/>
    </font>
    <font>
      <sz val="11"/>
      <color theme="1" tint="-0.499984740745262"/>
      <name val="Calibri"/>
      <family val="2"/>
      <scheme val="minor"/>
    </font>
    <font>
      <sz val="12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7"/>
      <color theme="1" tint="-0.499984740745262"/>
      <name val="Times New Roman"/>
      <family val="1"/>
    </font>
    <font>
      <sz val="7"/>
      <color theme="1" tint="-0.49998474074526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</cellStyleXfs>
  <cellXfs count="268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166" fontId="4" fillId="0" borderId="0" xfId="1" applyNumberFormat="1" applyFont="1" applyFill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66" fontId="3" fillId="0" borderId="0" xfId="1" applyNumberFormat="1" applyFont="1" applyFill="1" applyAlignment="1">
      <alignment horizontal="center" vertical="center" wrapText="1"/>
    </xf>
    <xf numFmtId="166" fontId="4" fillId="0" borderId="2" xfId="1" applyNumberFormat="1" applyFont="1" applyFill="1" applyBorder="1" applyAlignment="1">
      <alignment vertical="center" wrapText="1"/>
    </xf>
    <xf numFmtId="166" fontId="5" fillId="0" borderId="2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166" fontId="2" fillId="0" borderId="1" xfId="1" applyNumberFormat="1" applyFont="1" applyFill="1" applyBorder="1" applyAlignment="1">
      <alignment wrapText="1"/>
    </xf>
    <xf numFmtId="166" fontId="2" fillId="0" borderId="1" xfId="1" applyNumberFormat="1" applyFont="1" applyFill="1" applyBorder="1"/>
    <xf numFmtId="0" fontId="2" fillId="0" borderId="0" xfId="0" applyFont="1" applyFill="1" applyBorder="1"/>
    <xf numFmtId="0" fontId="6" fillId="0" borderId="1" xfId="0" applyFont="1" applyFill="1" applyBorder="1"/>
    <xf numFmtId="166" fontId="2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16" fontId="6" fillId="0" borderId="1" xfId="0" quotePrefix="1" applyNumberFormat="1" applyFont="1" applyFill="1" applyBorder="1" applyAlignment="1">
      <alignment horizontal="left"/>
    </xf>
    <xf numFmtId="166" fontId="2" fillId="0" borderId="0" xfId="0" applyNumberFormat="1" applyFont="1" applyFill="1"/>
    <xf numFmtId="166" fontId="4" fillId="0" borderId="1" xfId="1" applyNumberFormat="1" applyFont="1" applyFill="1" applyBorder="1"/>
    <xf numFmtId="0" fontId="7" fillId="0" borderId="0" xfId="0" applyFont="1" applyFill="1"/>
    <xf numFmtId="0" fontId="4" fillId="0" borderId="1" xfId="0" applyFont="1" applyFill="1" applyBorder="1" applyAlignment="1"/>
    <xf numFmtId="166" fontId="4" fillId="0" borderId="1" xfId="1" applyNumberFormat="1" applyFont="1" applyFill="1" applyBorder="1" applyAlignment="1"/>
    <xf numFmtId="166" fontId="3" fillId="0" borderId="1" xfId="1" applyNumberFormat="1" applyFont="1" applyFill="1" applyBorder="1"/>
    <xf numFmtId="16" fontId="2" fillId="0" borderId="1" xfId="0" quotePrefix="1" applyNumberFormat="1" applyFont="1" applyFill="1" applyBorder="1" applyAlignment="1">
      <alignment horizontal="left"/>
    </xf>
    <xf numFmtId="16" fontId="6" fillId="0" borderId="3" xfId="0" quotePrefix="1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wrapText="1"/>
    </xf>
    <xf numFmtId="166" fontId="2" fillId="0" borderId="3" xfId="1" applyNumberFormat="1" applyFont="1" applyFill="1" applyBorder="1"/>
    <xf numFmtId="16" fontId="6" fillId="0" borderId="4" xfId="0" quotePrefix="1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wrapText="1"/>
    </xf>
    <xf numFmtId="166" fontId="2" fillId="0" borderId="4" xfId="1" applyNumberFormat="1" applyFont="1" applyFill="1" applyBorder="1"/>
    <xf numFmtId="14" fontId="4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4" fontId="6" fillId="0" borderId="4" xfId="0" quotePrefix="1" applyNumberFormat="1" applyFont="1" applyFill="1" applyBorder="1" applyAlignment="1">
      <alignment horizontal="left"/>
    </xf>
    <xf numFmtId="14" fontId="6" fillId="0" borderId="1" xfId="0" quotePrefix="1" applyNumberFormat="1" applyFont="1" applyFill="1" applyBorder="1" applyAlignment="1">
      <alignment horizontal="left"/>
    </xf>
    <xf numFmtId="14" fontId="6" fillId="0" borderId="3" xfId="0" quotePrefix="1" applyNumberFormat="1" applyFont="1" applyFill="1" applyBorder="1" applyAlignment="1">
      <alignment horizontal="left"/>
    </xf>
    <xf numFmtId="14" fontId="2" fillId="0" borderId="0" xfId="0" applyNumberFormat="1" applyFont="1" applyFill="1"/>
    <xf numFmtId="14" fontId="4" fillId="0" borderId="2" xfId="0" applyNumberFormat="1" applyFont="1" applyFill="1" applyBorder="1"/>
    <xf numFmtId="166" fontId="4" fillId="0" borderId="2" xfId="0" applyNumberFormat="1" applyFont="1" applyFill="1" applyBorder="1"/>
    <xf numFmtId="166" fontId="4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/>
    <xf numFmtId="166" fontId="8" fillId="0" borderId="0" xfId="0" applyNumberFormat="1" applyFont="1" applyFill="1"/>
    <xf numFmtId="0" fontId="10" fillId="0" borderId="0" xfId="0" applyFont="1" applyAlignment="1">
      <alignment vertical="center"/>
    </xf>
    <xf numFmtId="166" fontId="10" fillId="0" borderId="0" xfId="1" applyNumberFormat="1" applyFont="1" applyAlignment="1">
      <alignment vertical="center"/>
    </xf>
    <xf numFmtId="14" fontId="6" fillId="0" borderId="5" xfId="0" quotePrefix="1" applyNumberFormat="1" applyFont="1" applyFill="1" applyBorder="1" applyAlignment="1">
      <alignment horizontal="left"/>
    </xf>
    <xf numFmtId="16" fontId="2" fillId="0" borderId="5" xfId="0" quotePrefix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wrapText="1"/>
    </xf>
    <xf numFmtId="166" fontId="2" fillId="0" borderId="5" xfId="1" applyNumberFormat="1" applyFont="1" applyFill="1" applyBorder="1" applyAlignment="1">
      <alignment wrapText="1"/>
    </xf>
    <xf numFmtId="166" fontId="2" fillId="0" borderId="5" xfId="1" applyNumberFormat="1" applyFont="1" applyFill="1" applyBorder="1"/>
    <xf numFmtId="0" fontId="4" fillId="0" borderId="2" xfId="0" applyFont="1" applyFill="1" applyBorder="1"/>
    <xf numFmtId="0" fontId="4" fillId="0" borderId="0" xfId="0" applyFont="1" applyFill="1"/>
    <xf numFmtId="14" fontId="11" fillId="0" borderId="0" xfId="0" applyNumberFormat="1" applyFont="1" applyFill="1"/>
    <xf numFmtId="0" fontId="11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/>
    <xf numFmtId="167" fontId="2" fillId="0" borderId="4" xfId="1" applyNumberFormat="1" applyFont="1" applyBorder="1"/>
    <xf numFmtId="0" fontId="2" fillId="0" borderId="1" xfId="0" applyFont="1" applyBorder="1"/>
    <xf numFmtId="167" fontId="2" fillId="0" borderId="1" xfId="1" applyNumberFormat="1" applyFont="1" applyBorder="1"/>
    <xf numFmtId="0" fontId="2" fillId="0" borderId="5" xfId="0" applyFont="1" applyBorder="1"/>
    <xf numFmtId="167" fontId="2" fillId="0" borderId="5" xfId="1" applyNumberFormat="1" applyFont="1" applyBorder="1"/>
    <xf numFmtId="0" fontId="2" fillId="0" borderId="2" xfId="0" applyFont="1" applyBorder="1"/>
    <xf numFmtId="167" fontId="4" fillId="0" borderId="2" xfId="1" applyNumberFormat="1" applyFont="1" applyBorder="1"/>
    <xf numFmtId="167" fontId="2" fillId="0" borderId="2" xfId="1" applyNumberFormat="1" applyFont="1" applyBorder="1"/>
    <xf numFmtId="0" fontId="13" fillId="0" borderId="9" xfId="0" applyFont="1" applyBorder="1"/>
    <xf numFmtId="0" fontId="14" fillId="0" borderId="9" xfId="0" applyFont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166" fontId="15" fillId="0" borderId="2" xfId="1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/>
    </xf>
    <xf numFmtId="166" fontId="13" fillId="0" borderId="9" xfId="1" applyNumberFormat="1" applyFont="1" applyBorder="1"/>
    <xf numFmtId="0" fontId="13" fillId="0" borderId="1" xfId="0" applyFont="1" applyBorder="1" applyAlignment="1">
      <alignment horizontal="center"/>
    </xf>
    <xf numFmtId="166" fontId="13" fillId="0" borderId="1" xfId="1" applyNumberFormat="1" applyFont="1" applyBorder="1"/>
    <xf numFmtId="0" fontId="13" fillId="0" borderId="3" xfId="0" applyFont="1" applyBorder="1"/>
    <xf numFmtId="166" fontId="13" fillId="0" borderId="3" xfId="1" applyNumberFormat="1" applyFont="1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66" fontId="15" fillId="0" borderId="2" xfId="1" applyNumberFormat="1" applyFont="1" applyBorder="1"/>
    <xf numFmtId="0" fontId="19" fillId="0" borderId="0" xfId="0" applyFont="1" applyAlignment="1">
      <alignment vertical="center"/>
    </xf>
    <xf numFmtId="0" fontId="19" fillId="4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 applyAlignment="1">
      <alignment horizontal="center"/>
    </xf>
    <xf numFmtId="9" fontId="21" fillId="0" borderId="0" xfId="3" applyFont="1" applyAlignment="1">
      <alignment horizontal="center"/>
    </xf>
    <xf numFmtId="0" fontId="22" fillId="0" borderId="0" xfId="0" applyFont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9" fontId="21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9" fontId="24" fillId="0" borderId="2" xfId="3" applyFont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/>
    </xf>
    <xf numFmtId="14" fontId="25" fillId="4" borderId="4" xfId="0" quotePrefix="1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left" wrapText="1"/>
    </xf>
    <xf numFmtId="166" fontId="25" fillId="4" borderId="4" xfId="0" applyNumberFormat="1" applyFont="1" applyFill="1" applyBorder="1" applyAlignment="1">
      <alignment horizontal="center"/>
    </xf>
    <xf numFmtId="164" fontId="25" fillId="4" borderId="4" xfId="2" applyFont="1" applyFill="1" applyBorder="1" applyAlignment="1">
      <alignment horizontal="center"/>
    </xf>
    <xf numFmtId="9" fontId="25" fillId="4" borderId="4" xfId="3" applyNumberFormat="1" applyFont="1" applyFill="1" applyBorder="1" applyAlignment="1">
      <alignment horizontal="center"/>
    </xf>
    <xf numFmtId="164" fontId="25" fillId="4" borderId="19" xfId="2" applyFont="1" applyFill="1" applyBorder="1" applyAlignment="1">
      <alignment horizontal="center"/>
    </xf>
    <xf numFmtId="0" fontId="25" fillId="4" borderId="27" xfId="0" applyFont="1" applyFill="1" applyBorder="1"/>
    <xf numFmtId="0" fontId="25" fillId="4" borderId="22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166" fontId="25" fillId="4" borderId="1" xfId="0" applyNumberFormat="1" applyFont="1" applyFill="1" applyBorder="1" applyAlignment="1">
      <alignment horizontal="center"/>
    </xf>
    <xf numFmtId="164" fontId="25" fillId="4" borderId="1" xfId="2" applyFont="1" applyFill="1" applyBorder="1" applyAlignment="1">
      <alignment horizontal="center"/>
    </xf>
    <xf numFmtId="0" fontId="25" fillId="4" borderId="23" xfId="0" applyFont="1" applyFill="1" applyBorder="1"/>
    <xf numFmtId="0" fontId="25" fillId="4" borderId="1" xfId="0" quotePrefix="1" applyFont="1" applyFill="1" applyBorder="1" applyAlignment="1">
      <alignment horizontal="center"/>
    </xf>
    <xf numFmtId="0" fontId="25" fillId="4" borderId="23" xfId="0" applyFont="1" applyFill="1" applyBorder="1" applyAlignment="1">
      <alignment wrapText="1"/>
    </xf>
    <xf numFmtId="0" fontId="25" fillId="4" borderId="40" xfId="0" applyFont="1" applyFill="1" applyBorder="1" applyAlignment="1">
      <alignment horizontal="center"/>
    </xf>
    <xf numFmtId="0" fontId="25" fillId="4" borderId="3" xfId="0" quotePrefix="1" applyFont="1" applyFill="1" applyBorder="1" applyAlignment="1">
      <alignment horizontal="center"/>
    </xf>
    <xf numFmtId="166" fontId="25" fillId="4" borderId="3" xfId="0" applyNumberFormat="1" applyFont="1" applyFill="1" applyBorder="1" applyAlignment="1">
      <alignment horizontal="center"/>
    </xf>
    <xf numFmtId="164" fontId="25" fillId="4" borderId="3" xfId="2" applyFont="1" applyFill="1" applyBorder="1" applyAlignment="1">
      <alignment horizontal="center"/>
    </xf>
    <xf numFmtId="164" fontId="25" fillId="4" borderId="36" xfId="2" applyFont="1" applyFill="1" applyBorder="1" applyAlignment="1">
      <alignment horizontal="center"/>
    </xf>
    <xf numFmtId="9" fontId="25" fillId="4" borderId="3" xfId="3" applyNumberFormat="1" applyFont="1" applyFill="1" applyBorder="1" applyAlignment="1">
      <alignment horizontal="center"/>
    </xf>
    <xf numFmtId="0" fontId="25" fillId="4" borderId="41" xfId="0" applyFont="1" applyFill="1" applyBorder="1" applyAlignment="1">
      <alignment wrapText="1"/>
    </xf>
    <xf numFmtId="0" fontId="25" fillId="4" borderId="31" xfId="0" applyFont="1" applyFill="1" applyBorder="1" applyAlignment="1">
      <alignment horizontal="center"/>
    </xf>
    <xf numFmtId="14" fontId="25" fillId="4" borderId="2" xfId="0" quotePrefix="1" applyNumberFormat="1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left" wrapText="1"/>
    </xf>
    <xf numFmtId="0" fontId="25" fillId="4" borderId="2" xfId="0" quotePrefix="1" applyFont="1" applyFill="1" applyBorder="1" applyAlignment="1">
      <alignment horizontal="center"/>
    </xf>
    <xf numFmtId="166" fontId="25" fillId="4" borderId="2" xfId="0" applyNumberFormat="1" applyFont="1" applyFill="1" applyBorder="1" applyAlignment="1">
      <alignment horizontal="center"/>
    </xf>
    <xf numFmtId="164" fontId="25" fillId="4" borderId="2" xfId="2" applyFont="1" applyFill="1" applyBorder="1" applyAlignment="1">
      <alignment horizontal="center"/>
    </xf>
    <xf numFmtId="9" fontId="25" fillId="4" borderId="2" xfId="3" applyNumberFormat="1" applyFont="1" applyFill="1" applyBorder="1" applyAlignment="1">
      <alignment horizontal="center"/>
    </xf>
    <xf numFmtId="0" fontId="25" fillId="4" borderId="32" xfId="0" applyFont="1" applyFill="1" applyBorder="1" applyAlignment="1">
      <alignment wrapText="1"/>
    </xf>
    <xf numFmtId="0" fontId="25" fillId="4" borderId="4" xfId="0" quotePrefix="1" applyFont="1" applyFill="1" applyBorder="1" applyAlignment="1">
      <alignment horizontal="center"/>
    </xf>
    <xf numFmtId="0" fontId="25" fillId="4" borderId="27" xfId="0" applyFont="1" applyFill="1" applyBorder="1" applyAlignment="1">
      <alignment wrapText="1"/>
    </xf>
    <xf numFmtId="0" fontId="25" fillId="4" borderId="1" xfId="0" applyFont="1" applyFill="1" applyBorder="1" applyAlignment="1">
      <alignment horizontal="left" wrapText="1"/>
    </xf>
    <xf numFmtId="9" fontId="25" fillId="4" borderId="1" xfId="3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4" borderId="20" xfId="0" applyFont="1" applyFill="1" applyBorder="1" applyAlignment="1">
      <alignment horizontal="left" wrapText="1"/>
    </xf>
    <xf numFmtId="0" fontId="25" fillId="4" borderId="3" xfId="0" applyFont="1" applyFill="1" applyBorder="1" applyAlignment="1">
      <alignment horizontal="left" wrapText="1"/>
    </xf>
    <xf numFmtId="0" fontId="25" fillId="4" borderId="41" xfId="0" applyFont="1" applyFill="1" applyBorder="1"/>
    <xf numFmtId="14" fontId="25" fillId="4" borderId="9" xfId="0" quotePrefix="1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 wrapText="1"/>
    </xf>
    <xf numFmtId="14" fontId="25" fillId="4" borderId="3" xfId="0" quotePrefix="1" applyNumberFormat="1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 wrapText="1"/>
    </xf>
    <xf numFmtId="0" fontId="25" fillId="4" borderId="32" xfId="0" applyFont="1" applyFill="1" applyBorder="1"/>
    <xf numFmtId="0" fontId="25" fillId="4" borderId="2" xfId="0" applyFont="1" applyFill="1" applyBorder="1" applyAlignment="1">
      <alignment horizontal="center" wrapText="1"/>
    </xf>
    <xf numFmtId="0" fontId="25" fillId="4" borderId="35" xfId="0" applyFont="1" applyFill="1" applyBorder="1" applyAlignment="1">
      <alignment horizontal="center"/>
    </xf>
    <xf numFmtId="14" fontId="25" fillId="4" borderId="19" xfId="0" quotePrefix="1" applyNumberFormat="1" applyFont="1" applyFill="1" applyBorder="1" applyAlignment="1">
      <alignment horizontal="center"/>
    </xf>
    <xf numFmtId="0" fontId="25" fillId="4" borderId="19" xfId="0" applyFont="1" applyFill="1" applyBorder="1" applyAlignment="1">
      <alignment horizontal="center"/>
    </xf>
    <xf numFmtId="0" fontId="25" fillId="4" borderId="19" xfId="0" applyFont="1" applyFill="1" applyBorder="1" applyAlignment="1">
      <alignment horizontal="left" wrapText="1"/>
    </xf>
    <xf numFmtId="0" fontId="25" fillId="4" borderId="9" xfId="0" applyFont="1" applyFill="1" applyBorder="1" applyAlignment="1">
      <alignment horizontal="left" wrapText="1"/>
    </xf>
    <xf numFmtId="0" fontId="25" fillId="4" borderId="9" xfId="0" quotePrefix="1" applyFont="1" applyFill="1" applyBorder="1" applyAlignment="1">
      <alignment horizontal="center"/>
    </xf>
    <xf numFmtId="166" fontId="25" fillId="4" borderId="9" xfId="0" applyNumberFormat="1" applyFont="1" applyFill="1" applyBorder="1" applyAlignment="1">
      <alignment horizontal="center"/>
    </xf>
    <xf numFmtId="164" fontId="25" fillId="4" borderId="9" xfId="2" applyFont="1" applyFill="1" applyBorder="1" applyAlignment="1">
      <alignment horizontal="center"/>
    </xf>
    <xf numFmtId="9" fontId="25" fillId="4" borderId="9" xfId="3" applyNumberFormat="1" applyFont="1" applyFill="1" applyBorder="1" applyAlignment="1">
      <alignment horizontal="center"/>
    </xf>
    <xf numFmtId="0" fontId="25" fillId="4" borderId="39" xfId="0" applyFont="1" applyFill="1" applyBorder="1"/>
    <xf numFmtId="14" fontId="25" fillId="4" borderId="1" xfId="0" quotePrefix="1" applyNumberFormat="1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25" fillId="4" borderId="32" xfId="0" applyFont="1" applyFill="1" applyBorder="1" applyAlignment="1">
      <alignment horizontal="center" vertical="center" wrapText="1"/>
    </xf>
    <xf numFmtId="164" fontId="25" fillId="4" borderId="20" xfId="2" applyFont="1" applyFill="1" applyBorder="1" applyAlignment="1">
      <alignment horizontal="center"/>
    </xf>
    <xf numFmtId="14" fontId="25" fillId="4" borderId="20" xfId="0" quotePrefix="1" applyNumberFormat="1" applyFont="1" applyFill="1" applyBorder="1" applyAlignment="1">
      <alignment horizontal="center"/>
    </xf>
    <xf numFmtId="0" fontId="25" fillId="4" borderId="9" xfId="0" applyFont="1" applyFill="1" applyBorder="1" applyAlignment="1">
      <alignment horizontal="center" wrapText="1"/>
    </xf>
    <xf numFmtId="166" fontId="25" fillId="4" borderId="2" xfId="4" applyNumberFormat="1" applyFont="1" applyFill="1" applyBorder="1" applyAlignment="1">
      <alignment horizontal="center"/>
    </xf>
    <xf numFmtId="0" fontId="25" fillId="4" borderId="19" xfId="0" applyFont="1" applyFill="1" applyBorder="1" applyAlignment="1">
      <alignment horizontal="center" wrapText="1"/>
    </xf>
    <xf numFmtId="166" fontId="25" fillId="4" borderId="9" xfId="4" applyNumberFormat="1" applyFont="1" applyFill="1" applyBorder="1" applyAlignment="1">
      <alignment horizontal="center"/>
    </xf>
    <xf numFmtId="0" fontId="25" fillId="4" borderId="43" xfId="0" applyFont="1" applyFill="1" applyBorder="1" applyAlignment="1">
      <alignment wrapText="1"/>
    </xf>
    <xf numFmtId="0" fontId="25" fillId="4" borderId="0" xfId="0" applyFont="1" applyFill="1"/>
    <xf numFmtId="164" fontId="25" fillId="4" borderId="43" xfId="0" applyNumberFormat="1" applyFont="1" applyFill="1" applyBorder="1" applyAlignment="1">
      <alignment wrapText="1"/>
    </xf>
    <xf numFmtId="164" fontId="25" fillId="4" borderId="0" xfId="0" applyNumberFormat="1" applyFont="1" applyFill="1"/>
    <xf numFmtId="9" fontId="25" fillId="4" borderId="36" xfId="3" applyNumberFormat="1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4" borderId="36" xfId="0" applyFont="1" applyFill="1" applyBorder="1" applyAlignment="1">
      <alignment horizontal="left" wrapText="1"/>
    </xf>
    <xf numFmtId="0" fontId="25" fillId="4" borderId="5" xfId="0" quotePrefix="1" applyFont="1" applyFill="1" applyBorder="1" applyAlignment="1">
      <alignment horizontal="center"/>
    </xf>
    <xf numFmtId="166" fontId="25" fillId="4" borderId="5" xfId="0" applyNumberFormat="1" applyFont="1" applyFill="1" applyBorder="1" applyAlignment="1">
      <alignment horizontal="center"/>
    </xf>
    <xf numFmtId="164" fontId="25" fillId="4" borderId="5" xfId="2" applyFont="1" applyFill="1" applyBorder="1" applyAlignment="1">
      <alignment horizontal="center"/>
    </xf>
    <xf numFmtId="0" fontId="25" fillId="4" borderId="25" xfId="0" applyFont="1" applyFill="1" applyBorder="1"/>
    <xf numFmtId="0" fontId="25" fillId="4" borderId="20" xfId="0" applyFont="1" applyFill="1" applyBorder="1" applyAlignment="1">
      <alignment horizontal="center" wrapText="1"/>
    </xf>
    <xf numFmtId="0" fontId="25" fillId="4" borderId="38" xfId="0" applyFont="1" applyFill="1" applyBorder="1" applyAlignment="1">
      <alignment horizontal="center"/>
    </xf>
    <xf numFmtId="14" fontId="25" fillId="4" borderId="36" xfId="0" quotePrefix="1" applyNumberFormat="1" applyFont="1" applyFill="1" applyBorder="1" applyAlignment="1">
      <alignment horizontal="center"/>
    </xf>
    <xf numFmtId="0" fontId="25" fillId="4" borderId="36" xfId="0" applyFont="1" applyFill="1" applyBorder="1" applyAlignment="1">
      <alignment horizontal="center" wrapText="1"/>
    </xf>
    <xf numFmtId="0" fontId="25" fillId="4" borderId="36" xfId="0" quotePrefix="1" applyFont="1" applyFill="1" applyBorder="1" applyAlignment="1">
      <alignment horizontal="center"/>
    </xf>
    <xf numFmtId="166" fontId="25" fillId="4" borderId="36" xfId="0" applyNumberFormat="1" applyFont="1" applyFill="1" applyBorder="1" applyAlignment="1">
      <alignment horizontal="center"/>
    </xf>
    <xf numFmtId="0" fontId="25" fillId="4" borderId="43" xfId="0" applyFont="1" applyFill="1" applyBorder="1"/>
    <xf numFmtId="0" fontId="25" fillId="4" borderId="1" xfId="0" applyFont="1" applyFill="1" applyBorder="1" applyAlignment="1">
      <alignment horizontal="center" wrapText="1"/>
    </xf>
    <xf numFmtId="0" fontId="25" fillId="4" borderId="5" xfId="0" applyFont="1" applyFill="1" applyBorder="1" applyAlignment="1">
      <alignment horizontal="left" wrapText="1"/>
    </xf>
    <xf numFmtId="0" fontId="25" fillId="4" borderId="42" xfId="0" applyFont="1" applyFill="1" applyBorder="1" applyAlignment="1">
      <alignment horizontal="center"/>
    </xf>
    <xf numFmtId="0" fontId="25" fillId="4" borderId="20" xfId="0" quotePrefix="1" applyFont="1" applyFill="1" applyBorder="1" applyAlignment="1">
      <alignment horizontal="center"/>
    </xf>
    <xf numFmtId="166" fontId="25" fillId="4" borderId="20" xfId="0" applyNumberFormat="1" applyFont="1" applyFill="1" applyBorder="1" applyAlignment="1">
      <alignment horizontal="center"/>
    </xf>
    <xf numFmtId="0" fontId="25" fillId="4" borderId="33" xfId="0" applyFont="1" applyFill="1" applyBorder="1"/>
    <xf numFmtId="9" fontId="25" fillId="4" borderId="20" xfId="3" applyNumberFormat="1" applyFont="1" applyFill="1" applyBorder="1" applyAlignment="1">
      <alignment horizontal="center"/>
    </xf>
    <xf numFmtId="0" fontId="25" fillId="4" borderId="37" xfId="0" applyFont="1" applyFill="1" applyBorder="1" applyAlignment="1">
      <alignment horizontal="center"/>
    </xf>
    <xf numFmtId="0" fontId="25" fillId="4" borderId="19" xfId="0" quotePrefix="1" applyFont="1" applyFill="1" applyBorder="1" applyAlignment="1">
      <alignment horizontal="center"/>
    </xf>
    <xf numFmtId="166" fontId="25" fillId="4" borderId="19" xfId="0" applyNumberFormat="1" applyFont="1" applyFill="1" applyBorder="1" applyAlignment="1">
      <alignment horizontal="center"/>
    </xf>
    <xf numFmtId="9" fontId="25" fillId="4" borderId="19" xfId="3" applyNumberFormat="1" applyFont="1" applyFill="1" applyBorder="1" applyAlignment="1">
      <alignment horizontal="center"/>
    </xf>
    <xf numFmtId="0" fontId="25" fillId="4" borderId="21" xfId="0" applyFont="1" applyFill="1" applyBorder="1" applyAlignment="1">
      <alignment wrapText="1"/>
    </xf>
    <xf numFmtId="0" fontId="25" fillId="4" borderId="21" xfId="0" applyFont="1" applyFill="1" applyBorder="1"/>
    <xf numFmtId="0" fontId="25" fillId="4" borderId="33" xfId="0" applyFont="1" applyFill="1" applyBorder="1" applyAlignment="1">
      <alignment wrapText="1"/>
    </xf>
    <xf numFmtId="0" fontId="25" fillId="4" borderId="23" xfId="0" applyFont="1" applyFill="1" applyBorder="1" applyAlignment="1">
      <alignment horizontal="center" vertical="center" wrapText="1"/>
    </xf>
    <xf numFmtId="0" fontId="25" fillId="4" borderId="23" xfId="0" applyFont="1" applyFill="1" applyBorder="1" applyAlignment="1">
      <alignment vertical="top" wrapText="1"/>
    </xf>
    <xf numFmtId="0" fontId="25" fillId="4" borderId="41" xfId="0" applyFont="1" applyFill="1" applyBorder="1" applyAlignment="1">
      <alignment horizontal="center" vertical="center" wrapText="1"/>
    </xf>
    <xf numFmtId="166" fontId="26" fillId="4" borderId="19" xfId="0" applyNumberFormat="1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166" fontId="26" fillId="0" borderId="19" xfId="0" applyNumberFormat="1" applyFont="1" applyBorder="1" applyAlignment="1">
      <alignment horizontal="center" vertical="center"/>
    </xf>
    <xf numFmtId="0" fontId="26" fillId="0" borderId="21" xfId="0" applyFont="1" applyBorder="1" applyAlignment="1">
      <alignment vertical="center"/>
    </xf>
    <xf numFmtId="166" fontId="26" fillId="0" borderId="0" xfId="0" applyNumberFormat="1" applyFont="1" applyAlignment="1">
      <alignment vertical="center"/>
    </xf>
    <xf numFmtId="166" fontId="26" fillId="4" borderId="2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9" fontId="26" fillId="4" borderId="32" xfId="3" applyFont="1" applyFill="1" applyBorder="1" applyAlignment="1">
      <alignment horizontal="center" vertical="center"/>
    </xf>
    <xf numFmtId="166" fontId="26" fillId="4" borderId="0" xfId="0" applyNumberFormat="1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6" fillId="4" borderId="2" xfId="0" applyFont="1" applyFill="1" applyBorder="1"/>
    <xf numFmtId="164" fontId="26" fillId="4" borderId="2" xfId="2" applyFont="1" applyFill="1" applyBorder="1"/>
    <xf numFmtId="9" fontId="26" fillId="4" borderId="32" xfId="3" applyFont="1" applyFill="1" applyBorder="1"/>
    <xf numFmtId="0" fontId="27" fillId="4" borderId="0" xfId="0" applyFont="1" applyFill="1"/>
    <xf numFmtId="166" fontId="13" fillId="0" borderId="0" xfId="0" applyNumberFormat="1" applyFont="1"/>
    <xf numFmtId="164" fontId="13" fillId="0" borderId="0" xfId="0" applyNumberFormat="1" applyFo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9" fontId="23" fillId="0" borderId="0" xfId="3" applyFont="1" applyAlignment="1">
      <alignment horizontal="center"/>
    </xf>
    <xf numFmtId="0" fontId="15" fillId="0" borderId="0" xfId="0" applyFont="1" applyAlignment="1">
      <alignment horizontal="center"/>
    </xf>
    <xf numFmtId="9" fontId="15" fillId="0" borderId="0" xfId="3" applyFont="1" applyAlignment="1">
      <alignment horizontal="center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4" borderId="29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/>
    </xf>
    <xf numFmtId="9" fontId="24" fillId="0" borderId="29" xfId="3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6" fillId="4" borderId="31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26" fillId="4" borderId="31" xfId="0" applyFont="1" applyFill="1" applyBorder="1" applyAlignment="1">
      <alignment horizontal="left"/>
    </xf>
    <xf numFmtId="0" fontId="26" fillId="4" borderId="2" xfId="0" applyFont="1" applyFill="1" applyBorder="1" applyAlignment="1">
      <alignment horizontal="left"/>
    </xf>
    <xf numFmtId="0" fontId="25" fillId="4" borderId="21" xfId="0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15" fillId="0" borderId="10" xfId="0" applyNumberFormat="1" applyFont="1" applyBorder="1" applyAlignment="1">
      <alignment horizontal="center"/>
    </xf>
    <xf numFmtId="166" fontId="15" fillId="0" borderId="11" xfId="0" applyNumberFormat="1" applyFont="1" applyBorder="1" applyAlignment="1">
      <alignment horizontal="center"/>
    </xf>
    <xf numFmtId="166" fontId="15" fillId="0" borderId="12" xfId="0" applyNumberFormat="1" applyFont="1" applyBorder="1" applyAlignment="1">
      <alignment horizontal="center"/>
    </xf>
    <xf numFmtId="166" fontId="15" fillId="0" borderId="13" xfId="0" applyNumberFormat="1" applyFont="1" applyBorder="1" applyAlignment="1">
      <alignment horizontal="center"/>
    </xf>
    <xf numFmtId="166" fontId="15" fillId="0" borderId="14" xfId="0" applyNumberFormat="1" applyFont="1" applyBorder="1" applyAlignment="1">
      <alignment horizontal="center"/>
    </xf>
    <xf numFmtId="166" fontId="15" fillId="0" borderId="1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6" fontId="13" fillId="0" borderId="16" xfId="0" applyNumberFormat="1" applyFont="1" applyBorder="1" applyAlignment="1">
      <alignment horizontal="center"/>
    </xf>
    <xf numFmtId="166" fontId="13" fillId="0" borderId="17" xfId="0" applyNumberFormat="1" applyFont="1" applyBorder="1" applyAlignment="1">
      <alignment horizontal="center"/>
    </xf>
    <xf numFmtId="166" fontId="13" fillId="0" borderId="18" xfId="0" applyNumberFormat="1" applyFont="1" applyBorder="1" applyAlignment="1">
      <alignment horizontal="center"/>
    </xf>
    <xf numFmtId="166" fontId="5" fillId="0" borderId="19" xfId="1" applyNumberFormat="1" applyFont="1" applyFill="1" applyBorder="1" applyAlignment="1">
      <alignment horizontal="center" vertical="center" wrapText="1"/>
    </xf>
    <xf numFmtId="166" fontId="5" fillId="0" borderId="20" xfId="1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22" fillId="0" borderId="0" xfId="0" applyFont="1" applyAlignment="1">
      <alignment horizontal="center"/>
    </xf>
    <xf numFmtId="0" fontId="22" fillId="0" borderId="0" xfId="0" applyFont="1" applyAlignment="1"/>
  </cellXfs>
  <cellStyles count="8">
    <cellStyle name="Comma" xfId="1" builtinId="3"/>
    <cellStyle name="Comma [0]" xfId="2" builtinId="6"/>
    <cellStyle name="Comma 2" xfId="4"/>
    <cellStyle name="Excel Built-in Normal" xfId="7"/>
    <cellStyle name="Normal" xfId="0" builtinId="0"/>
    <cellStyle name="Normal 2" xfId="6"/>
    <cellStyle name="Normal 5" xfId="5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zoomScale="85" zoomScaleNormal="85" workbookViewId="0">
      <pane xSplit="1" ySplit="6" topLeftCell="B52" activePane="bottomRight" state="frozen"/>
      <selection pane="topRight" activeCell="B1" sqref="B1"/>
      <selection pane="bottomLeft" activeCell="A7" sqref="A7"/>
      <selection pane="bottomRight" activeCell="C173" sqref="C173"/>
    </sheetView>
  </sheetViews>
  <sheetFormatPr defaultColWidth="8.85546875" defaultRowHeight="15" x14ac:dyDescent="0.25"/>
  <cols>
    <col min="1" max="1" width="10.42578125" style="36" customWidth="1"/>
    <col min="2" max="2" width="17.7109375" style="4" bestFit="1" customWidth="1"/>
    <col min="3" max="3" width="47.28515625" style="4" customWidth="1"/>
    <col min="4" max="4" width="12.85546875" style="4" bestFit="1" customWidth="1"/>
    <col min="5" max="5" width="12.42578125" style="4" bestFit="1" customWidth="1"/>
    <col min="6" max="6" width="12.7109375" style="4" bestFit="1" customWidth="1"/>
    <col min="7" max="7" width="10.42578125" style="4" bestFit="1" customWidth="1"/>
    <col min="8" max="16384" width="8.85546875" style="4"/>
  </cols>
  <sheetData>
    <row r="1" spans="1:7" x14ac:dyDescent="0.25">
      <c r="A1" s="31" t="s">
        <v>59</v>
      </c>
      <c r="B1" s="1"/>
      <c r="C1" s="2"/>
      <c r="D1" s="3"/>
    </row>
    <row r="2" spans="1:7" x14ac:dyDescent="0.25">
      <c r="A2" s="32" t="s">
        <v>60</v>
      </c>
      <c r="B2" s="5"/>
      <c r="C2" s="6"/>
      <c r="D2" s="7"/>
    </row>
    <row r="3" spans="1:7" x14ac:dyDescent="0.25">
      <c r="A3" s="217" t="s">
        <v>71</v>
      </c>
      <c r="B3" s="217"/>
      <c r="C3" s="217"/>
      <c r="D3" s="217"/>
      <c r="E3" s="217"/>
      <c r="F3" s="217"/>
      <c r="G3" s="217"/>
    </row>
    <row r="4" spans="1:7" x14ac:dyDescent="0.25">
      <c r="A4" s="218"/>
      <c r="B4" s="218"/>
      <c r="C4" s="218"/>
      <c r="D4" s="218"/>
      <c r="E4" s="218"/>
      <c r="F4" s="218"/>
      <c r="G4" s="218"/>
    </row>
    <row r="5" spans="1:7" x14ac:dyDescent="0.25">
      <c r="A5" s="219" t="s">
        <v>61</v>
      </c>
      <c r="B5" s="220" t="s">
        <v>67</v>
      </c>
      <c r="C5" s="220" t="s">
        <v>62</v>
      </c>
      <c r="D5" s="221" t="s">
        <v>69</v>
      </c>
      <c r="E5" s="221" t="s">
        <v>70</v>
      </c>
      <c r="F5" s="221"/>
      <c r="G5" s="221"/>
    </row>
    <row r="6" spans="1:7" ht="42.75" x14ac:dyDescent="0.25">
      <c r="A6" s="219"/>
      <c r="B6" s="220"/>
      <c r="C6" s="220"/>
      <c r="D6" s="8" t="s">
        <v>63</v>
      </c>
      <c r="E6" s="9" t="s">
        <v>64</v>
      </c>
      <c r="F6" s="9" t="s">
        <v>65</v>
      </c>
      <c r="G6" s="9" t="s">
        <v>66</v>
      </c>
    </row>
    <row r="7" spans="1:7" ht="30" x14ac:dyDescent="0.25">
      <c r="A7" s="33">
        <v>43741</v>
      </c>
      <c r="B7" s="28" t="s">
        <v>73</v>
      </c>
      <c r="C7" s="29" t="s">
        <v>8</v>
      </c>
      <c r="D7" s="30"/>
      <c r="E7" s="30">
        <v>3000000</v>
      </c>
      <c r="F7" s="30"/>
      <c r="G7" s="30"/>
    </row>
    <row r="8" spans="1:7" x14ac:dyDescent="0.25">
      <c r="A8" s="33">
        <v>43741</v>
      </c>
      <c r="B8" s="17" t="s">
        <v>73</v>
      </c>
      <c r="C8" s="16" t="s">
        <v>9</v>
      </c>
      <c r="D8" s="12"/>
      <c r="E8" s="12">
        <v>9000000</v>
      </c>
      <c r="F8" s="12"/>
      <c r="G8" s="12"/>
    </row>
    <row r="9" spans="1:7" x14ac:dyDescent="0.25">
      <c r="A9" s="33">
        <v>43741</v>
      </c>
      <c r="B9" s="17" t="s">
        <v>72</v>
      </c>
      <c r="C9" s="16" t="s">
        <v>10</v>
      </c>
      <c r="D9" s="12"/>
      <c r="E9" s="12">
        <v>10000</v>
      </c>
      <c r="F9" s="12"/>
      <c r="G9" s="12"/>
    </row>
    <row r="10" spans="1:7" ht="30" x14ac:dyDescent="0.25">
      <c r="A10" s="34">
        <v>43742</v>
      </c>
      <c r="B10" s="17" t="s">
        <v>74</v>
      </c>
      <c r="C10" s="16" t="s">
        <v>11</v>
      </c>
      <c r="D10" s="12"/>
      <c r="E10" s="12"/>
      <c r="F10" s="12">
        <v>85000</v>
      </c>
      <c r="G10" s="12"/>
    </row>
    <row r="11" spans="1:7" ht="30" x14ac:dyDescent="0.25">
      <c r="A11" s="34">
        <v>43742</v>
      </c>
      <c r="B11" s="17" t="s">
        <v>74</v>
      </c>
      <c r="C11" s="16" t="s">
        <v>12</v>
      </c>
      <c r="D11" s="12"/>
      <c r="E11" s="12">
        <v>3200000</v>
      </c>
      <c r="F11" s="12"/>
      <c r="G11" s="12"/>
    </row>
    <row r="12" spans="1:7" ht="30" x14ac:dyDescent="0.25">
      <c r="A12" s="34">
        <v>43742</v>
      </c>
      <c r="B12" s="17" t="s">
        <v>74</v>
      </c>
      <c r="C12" s="16" t="s">
        <v>13</v>
      </c>
      <c r="D12" s="12"/>
      <c r="E12" s="12"/>
      <c r="F12" s="12">
        <v>180000</v>
      </c>
      <c r="G12" s="12"/>
    </row>
    <row r="13" spans="1:7" ht="30" x14ac:dyDescent="0.25">
      <c r="A13" s="34">
        <v>43742</v>
      </c>
      <c r="B13" s="17" t="s">
        <v>74</v>
      </c>
      <c r="C13" s="16" t="s">
        <v>14</v>
      </c>
      <c r="D13" s="12"/>
      <c r="E13" s="12">
        <v>700000</v>
      </c>
      <c r="F13" s="12"/>
      <c r="G13" s="12"/>
    </row>
    <row r="14" spans="1:7" ht="30" x14ac:dyDescent="0.25">
      <c r="A14" s="34">
        <v>43742</v>
      </c>
      <c r="B14" s="17" t="s">
        <v>74</v>
      </c>
      <c r="C14" s="16" t="s">
        <v>15</v>
      </c>
      <c r="D14" s="12"/>
      <c r="E14" s="12"/>
      <c r="F14" s="12">
        <v>1500000</v>
      </c>
      <c r="G14" s="12"/>
    </row>
    <row r="15" spans="1:7" ht="16.149999999999999" customHeight="1" x14ac:dyDescent="0.25">
      <c r="A15" s="34">
        <v>43744</v>
      </c>
      <c r="B15" s="17" t="s">
        <v>74</v>
      </c>
      <c r="C15" s="16" t="s">
        <v>16</v>
      </c>
      <c r="D15" s="12"/>
      <c r="E15" s="12"/>
      <c r="F15" s="12"/>
      <c r="G15" s="12">
        <v>75000</v>
      </c>
    </row>
    <row r="16" spans="1:7" ht="15" customHeight="1" x14ac:dyDescent="0.25">
      <c r="A16" s="34">
        <v>43744</v>
      </c>
      <c r="B16" s="17" t="s">
        <v>75</v>
      </c>
      <c r="C16" s="16" t="s">
        <v>90</v>
      </c>
      <c r="D16" s="12"/>
      <c r="E16" s="12"/>
      <c r="F16" s="12"/>
      <c r="G16" s="12">
        <v>250000</v>
      </c>
    </row>
    <row r="17" spans="1:19" ht="30" x14ac:dyDescent="0.25">
      <c r="A17" s="34">
        <v>43744</v>
      </c>
      <c r="B17" s="17" t="s">
        <v>74</v>
      </c>
      <c r="C17" s="16" t="s">
        <v>17</v>
      </c>
      <c r="D17" s="12"/>
      <c r="E17" s="12"/>
      <c r="F17" s="12"/>
      <c r="G17" s="12">
        <v>680000</v>
      </c>
    </row>
    <row r="18" spans="1:19" x14ac:dyDescent="0.25">
      <c r="A18" s="34">
        <v>43745</v>
      </c>
      <c r="B18" s="17" t="s">
        <v>76</v>
      </c>
      <c r="C18" s="16" t="s">
        <v>18</v>
      </c>
      <c r="D18" s="12"/>
      <c r="E18" s="12">
        <v>330000</v>
      </c>
      <c r="F18" s="12"/>
      <c r="G18" s="12"/>
    </row>
    <row r="19" spans="1:19" x14ac:dyDescent="0.25">
      <c r="A19" s="34">
        <v>43746</v>
      </c>
      <c r="B19" s="17" t="s">
        <v>74</v>
      </c>
      <c r="C19" s="16" t="s">
        <v>19</v>
      </c>
      <c r="D19" s="12"/>
      <c r="E19" s="12"/>
      <c r="F19" s="12">
        <v>70000</v>
      </c>
      <c r="G19" s="12"/>
    </row>
    <row r="20" spans="1:19" x14ac:dyDescent="0.25">
      <c r="A20" s="34">
        <v>43746</v>
      </c>
      <c r="B20" s="17" t="s">
        <v>74</v>
      </c>
      <c r="C20" s="16" t="s">
        <v>20</v>
      </c>
      <c r="D20" s="12"/>
      <c r="E20" s="12">
        <v>1000000</v>
      </c>
      <c r="F20" s="12"/>
      <c r="G20" s="12"/>
    </row>
    <row r="21" spans="1:19" ht="30" x14ac:dyDescent="0.25">
      <c r="A21" s="34">
        <v>43746</v>
      </c>
      <c r="B21" s="17" t="s">
        <v>75</v>
      </c>
      <c r="C21" s="16" t="s">
        <v>21</v>
      </c>
      <c r="D21" s="12"/>
      <c r="E21" s="12"/>
      <c r="F21" s="12">
        <v>75000</v>
      </c>
      <c r="G21" s="12"/>
    </row>
    <row r="22" spans="1:19" x14ac:dyDescent="0.25">
      <c r="A22" s="34">
        <v>43746</v>
      </c>
      <c r="B22" s="17" t="s">
        <v>74</v>
      </c>
      <c r="C22" s="16" t="s">
        <v>22</v>
      </c>
      <c r="D22" s="12"/>
      <c r="E22" s="12"/>
      <c r="F22" s="12">
        <v>500000</v>
      </c>
      <c r="G22" s="12"/>
    </row>
    <row r="23" spans="1:19" x14ac:dyDescent="0.25">
      <c r="A23" s="34">
        <v>43746</v>
      </c>
      <c r="B23" s="17" t="s">
        <v>77</v>
      </c>
      <c r="C23" s="14" t="s">
        <v>1</v>
      </c>
      <c r="D23" s="12"/>
      <c r="E23" s="15">
        <v>41600000</v>
      </c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5">
      <c r="A24" s="34">
        <v>43746</v>
      </c>
      <c r="B24" s="17" t="s">
        <v>77</v>
      </c>
      <c r="C24" s="14" t="s">
        <v>2</v>
      </c>
      <c r="D24" s="12"/>
      <c r="E24" s="15">
        <f>141700000-E23</f>
        <v>100100000</v>
      </c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5">
      <c r="A25" s="34">
        <v>43748</v>
      </c>
      <c r="B25" s="17" t="s">
        <v>78</v>
      </c>
      <c r="C25" s="16" t="s">
        <v>4</v>
      </c>
      <c r="D25" s="12"/>
      <c r="E25" s="12">
        <v>4000000</v>
      </c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5">
      <c r="A26" s="34">
        <v>43748</v>
      </c>
      <c r="B26" s="17" t="s">
        <v>76</v>
      </c>
      <c r="C26" s="16" t="s">
        <v>23</v>
      </c>
      <c r="D26" s="12"/>
      <c r="E26" s="12">
        <v>5000000</v>
      </c>
      <c r="F26" s="12"/>
      <c r="G26" s="12"/>
    </row>
    <row r="27" spans="1:19" x14ac:dyDescent="0.25">
      <c r="A27" s="34">
        <v>43748</v>
      </c>
      <c r="B27" s="17" t="s">
        <v>72</v>
      </c>
      <c r="C27" s="16" t="s">
        <v>10</v>
      </c>
      <c r="D27" s="12"/>
      <c r="E27" s="12">
        <v>10000</v>
      </c>
      <c r="F27" s="12"/>
      <c r="G27" s="12"/>
    </row>
    <row r="28" spans="1:19" ht="30" x14ac:dyDescent="0.25">
      <c r="A28" s="34">
        <v>43748</v>
      </c>
      <c r="B28" s="17" t="s">
        <v>73</v>
      </c>
      <c r="C28" s="16" t="s">
        <v>24</v>
      </c>
      <c r="D28" s="12"/>
      <c r="E28" s="12">
        <v>10000000</v>
      </c>
      <c r="F28" s="12"/>
      <c r="G28" s="12"/>
    </row>
    <row r="29" spans="1:19" ht="30" x14ac:dyDescent="0.25">
      <c r="A29" s="34">
        <v>43751</v>
      </c>
      <c r="B29" s="17" t="s">
        <v>73</v>
      </c>
      <c r="C29" s="16" t="s">
        <v>25</v>
      </c>
      <c r="D29" s="12"/>
      <c r="E29" s="12">
        <v>10000000</v>
      </c>
      <c r="F29" s="12"/>
      <c r="G29" s="12"/>
    </row>
    <row r="30" spans="1:19" ht="30" x14ac:dyDescent="0.25">
      <c r="A30" s="34">
        <v>43752</v>
      </c>
      <c r="B30" s="17" t="s">
        <v>75</v>
      </c>
      <c r="C30" s="16" t="s">
        <v>26</v>
      </c>
      <c r="D30" s="12"/>
      <c r="E30" s="12">
        <v>150000</v>
      </c>
      <c r="F30" s="12"/>
      <c r="G30" s="12"/>
    </row>
    <row r="31" spans="1:19" ht="30" x14ac:dyDescent="0.25">
      <c r="A31" s="34">
        <v>43752</v>
      </c>
      <c r="B31" s="17" t="s">
        <v>75</v>
      </c>
      <c r="C31" s="16" t="s">
        <v>27</v>
      </c>
      <c r="D31" s="12"/>
      <c r="E31" s="12">
        <v>100000</v>
      </c>
      <c r="F31" s="12"/>
      <c r="G31" s="12"/>
    </row>
    <row r="32" spans="1:19" ht="30" x14ac:dyDescent="0.25">
      <c r="A32" s="34">
        <v>43752</v>
      </c>
      <c r="B32" s="17" t="s">
        <v>74</v>
      </c>
      <c r="C32" s="16" t="s">
        <v>28</v>
      </c>
      <c r="D32" s="12"/>
      <c r="E32" s="12">
        <v>200000</v>
      </c>
      <c r="F32" s="12"/>
      <c r="G32" s="12"/>
    </row>
    <row r="33" spans="1:8" ht="30" x14ac:dyDescent="0.25">
      <c r="A33" s="34">
        <v>43752</v>
      </c>
      <c r="B33" s="17" t="s">
        <v>74</v>
      </c>
      <c r="C33" s="16" t="s">
        <v>29</v>
      </c>
      <c r="D33" s="12"/>
      <c r="E33" s="12">
        <v>1000000</v>
      </c>
      <c r="F33" s="12"/>
      <c r="G33" s="12"/>
    </row>
    <row r="34" spans="1:8" ht="30" x14ac:dyDescent="0.25">
      <c r="A34" s="34">
        <v>43752</v>
      </c>
      <c r="B34" s="17" t="s">
        <v>75</v>
      </c>
      <c r="C34" s="16" t="s">
        <v>30</v>
      </c>
      <c r="D34" s="12"/>
      <c r="E34" s="12">
        <v>1500000</v>
      </c>
      <c r="F34" s="12"/>
      <c r="G34" s="12"/>
    </row>
    <row r="35" spans="1:8" ht="30" x14ac:dyDescent="0.25">
      <c r="A35" s="34">
        <v>43752</v>
      </c>
      <c r="B35" s="17" t="s">
        <v>75</v>
      </c>
      <c r="C35" s="16" t="s">
        <v>31</v>
      </c>
      <c r="D35" s="12"/>
      <c r="E35" s="12">
        <v>740000</v>
      </c>
      <c r="F35" s="12"/>
      <c r="G35" s="12"/>
    </row>
    <row r="36" spans="1:8" ht="30" x14ac:dyDescent="0.25">
      <c r="A36" s="34">
        <v>43752</v>
      </c>
      <c r="B36" s="17" t="s">
        <v>75</v>
      </c>
      <c r="C36" s="16" t="s">
        <v>32</v>
      </c>
      <c r="D36" s="12"/>
      <c r="E36" s="12">
        <v>350000</v>
      </c>
      <c r="F36" s="12"/>
      <c r="G36" s="12"/>
    </row>
    <row r="37" spans="1:8" ht="45" x14ac:dyDescent="0.25">
      <c r="A37" s="34">
        <v>43752</v>
      </c>
      <c r="B37" s="17" t="s">
        <v>74</v>
      </c>
      <c r="C37" s="16" t="s">
        <v>33</v>
      </c>
      <c r="D37" s="12"/>
      <c r="E37" s="12"/>
      <c r="F37" s="12">
        <v>1000000</v>
      </c>
      <c r="G37" s="12"/>
    </row>
    <row r="38" spans="1:8" ht="30" x14ac:dyDescent="0.25">
      <c r="A38" s="34">
        <v>43752</v>
      </c>
      <c r="B38" s="17" t="s">
        <v>74</v>
      </c>
      <c r="C38" s="16" t="s">
        <v>34</v>
      </c>
      <c r="D38" s="12"/>
      <c r="E38" s="12">
        <v>500000</v>
      </c>
      <c r="F38" s="12"/>
      <c r="G38" s="12"/>
    </row>
    <row r="39" spans="1:8" ht="30" x14ac:dyDescent="0.25">
      <c r="A39" s="34">
        <v>43752</v>
      </c>
      <c r="B39" s="17" t="s">
        <v>75</v>
      </c>
      <c r="C39" s="16" t="s">
        <v>35</v>
      </c>
      <c r="D39" s="12"/>
      <c r="E39" s="12">
        <v>270000</v>
      </c>
      <c r="F39" s="12"/>
      <c r="G39" s="12"/>
    </row>
    <row r="40" spans="1:8" ht="30" x14ac:dyDescent="0.25">
      <c r="A40" s="34">
        <v>43752</v>
      </c>
      <c r="B40" s="17" t="s">
        <v>72</v>
      </c>
      <c r="C40" s="16" t="s">
        <v>36</v>
      </c>
      <c r="D40" s="12"/>
      <c r="E40" s="12">
        <v>17500000</v>
      </c>
      <c r="F40" s="12"/>
      <c r="G40" s="12"/>
    </row>
    <row r="41" spans="1:8" ht="45" x14ac:dyDescent="0.25">
      <c r="A41" s="34">
        <v>43756</v>
      </c>
      <c r="B41" s="17" t="s">
        <v>74</v>
      </c>
      <c r="C41" s="16" t="s">
        <v>37</v>
      </c>
      <c r="D41" s="12"/>
      <c r="E41" s="12">
        <v>500000</v>
      </c>
      <c r="F41" s="12"/>
      <c r="G41" s="12"/>
    </row>
    <row r="42" spans="1:8" ht="45" x14ac:dyDescent="0.25">
      <c r="A42" s="34">
        <v>43756</v>
      </c>
      <c r="B42" s="17" t="s">
        <v>75</v>
      </c>
      <c r="C42" s="16" t="s">
        <v>38</v>
      </c>
      <c r="D42" s="12"/>
      <c r="E42" s="12">
        <v>120000</v>
      </c>
      <c r="F42" s="12"/>
      <c r="G42" s="12"/>
    </row>
    <row r="43" spans="1:8" ht="30" x14ac:dyDescent="0.25">
      <c r="A43" s="34">
        <v>43756</v>
      </c>
      <c r="B43" s="17" t="s">
        <v>73</v>
      </c>
      <c r="C43" s="16" t="s">
        <v>39</v>
      </c>
      <c r="D43" s="12"/>
      <c r="E43" s="12">
        <v>200000</v>
      </c>
      <c r="F43" s="12"/>
      <c r="G43" s="12"/>
    </row>
    <row r="44" spans="1:8" ht="45" x14ac:dyDescent="0.25">
      <c r="A44" s="34">
        <v>43756</v>
      </c>
      <c r="B44" s="17" t="s">
        <v>75</v>
      </c>
      <c r="C44" s="16" t="s">
        <v>40</v>
      </c>
      <c r="D44" s="12"/>
      <c r="E44" s="12">
        <v>1200000</v>
      </c>
      <c r="F44" s="12"/>
      <c r="G44" s="12"/>
    </row>
    <row r="45" spans="1:8" ht="30" x14ac:dyDescent="0.25">
      <c r="A45" s="34">
        <v>43756</v>
      </c>
      <c r="B45" s="17" t="s">
        <v>75</v>
      </c>
      <c r="C45" s="16" t="s">
        <v>41</v>
      </c>
      <c r="D45" s="12"/>
      <c r="E45" s="12">
        <v>150000</v>
      </c>
      <c r="F45" s="12"/>
      <c r="G45" s="12"/>
    </row>
    <row r="46" spans="1:8" ht="30" x14ac:dyDescent="0.25">
      <c r="A46" s="34">
        <v>43756</v>
      </c>
      <c r="B46" s="17" t="s">
        <v>74</v>
      </c>
      <c r="C46" s="16" t="s">
        <v>42</v>
      </c>
      <c r="D46" s="12"/>
      <c r="E46" s="12">
        <v>135000</v>
      </c>
      <c r="F46" s="12"/>
      <c r="G46" s="12"/>
    </row>
    <row r="47" spans="1:8" ht="30" x14ac:dyDescent="0.25">
      <c r="A47" s="34">
        <v>43756</v>
      </c>
      <c r="B47" s="17" t="s">
        <v>73</v>
      </c>
      <c r="C47" s="16" t="s">
        <v>43</v>
      </c>
      <c r="D47" s="12"/>
      <c r="E47" s="12">
        <v>500000</v>
      </c>
      <c r="F47" s="12"/>
      <c r="G47" s="12"/>
      <c r="H47" s="18"/>
    </row>
    <row r="48" spans="1:8" ht="45" x14ac:dyDescent="0.25">
      <c r="A48" s="34">
        <v>43756</v>
      </c>
      <c r="B48" s="17" t="s">
        <v>75</v>
      </c>
      <c r="C48" s="16" t="s">
        <v>44</v>
      </c>
      <c r="D48" s="12"/>
      <c r="E48" s="12">
        <v>1650000</v>
      </c>
      <c r="F48" s="12"/>
      <c r="G48" s="12"/>
    </row>
    <row r="49" spans="1:7" ht="45" x14ac:dyDescent="0.25">
      <c r="A49" s="34">
        <v>43756</v>
      </c>
      <c r="B49" s="17" t="s">
        <v>74</v>
      </c>
      <c r="C49" s="16" t="s">
        <v>45</v>
      </c>
      <c r="D49" s="12"/>
      <c r="E49" s="12">
        <v>1000000</v>
      </c>
      <c r="F49" s="12"/>
      <c r="G49" s="12"/>
    </row>
    <row r="50" spans="1:7" ht="45" x14ac:dyDescent="0.25">
      <c r="A50" s="34">
        <v>43756</v>
      </c>
      <c r="B50" s="17" t="s">
        <v>75</v>
      </c>
      <c r="C50" s="16" t="s">
        <v>46</v>
      </c>
      <c r="D50" s="12"/>
      <c r="E50" s="12">
        <v>60000</v>
      </c>
      <c r="F50" s="12"/>
      <c r="G50" s="12"/>
    </row>
    <row r="51" spans="1:7" ht="45" x14ac:dyDescent="0.25">
      <c r="A51" s="34">
        <v>43756</v>
      </c>
      <c r="B51" s="17" t="s">
        <v>72</v>
      </c>
      <c r="C51" s="16" t="s">
        <v>47</v>
      </c>
      <c r="D51" s="12"/>
      <c r="E51" s="12">
        <v>530000</v>
      </c>
      <c r="F51" s="12"/>
      <c r="G51" s="12"/>
    </row>
    <row r="52" spans="1:7" ht="45" x14ac:dyDescent="0.25">
      <c r="A52" s="34">
        <v>43756</v>
      </c>
      <c r="B52" s="17" t="s">
        <v>72</v>
      </c>
      <c r="C52" s="16" t="s">
        <v>48</v>
      </c>
      <c r="D52" s="12"/>
      <c r="E52" s="12">
        <v>100000</v>
      </c>
      <c r="F52" s="12"/>
      <c r="G52" s="12"/>
    </row>
    <row r="53" spans="1:7" ht="30" x14ac:dyDescent="0.25">
      <c r="A53" s="34">
        <v>43756</v>
      </c>
      <c r="B53" s="17" t="s">
        <v>72</v>
      </c>
      <c r="C53" s="16" t="s">
        <v>49</v>
      </c>
      <c r="D53" s="12"/>
      <c r="E53" s="12">
        <v>200000</v>
      </c>
      <c r="F53" s="12"/>
      <c r="G53" s="12"/>
    </row>
    <row r="54" spans="1:7" x14ac:dyDescent="0.25">
      <c r="A54" s="34">
        <v>43757</v>
      </c>
      <c r="B54" s="17" t="s">
        <v>73</v>
      </c>
      <c r="C54" s="16" t="s">
        <v>89</v>
      </c>
      <c r="D54" s="12"/>
      <c r="E54" s="12">
        <v>4555000</v>
      </c>
      <c r="F54" s="12"/>
      <c r="G54" s="12"/>
    </row>
    <row r="55" spans="1:7" ht="15.6" customHeight="1" x14ac:dyDescent="0.25">
      <c r="A55" s="34">
        <v>43758</v>
      </c>
      <c r="B55" s="17" t="s">
        <v>74</v>
      </c>
      <c r="C55" s="16" t="s">
        <v>88</v>
      </c>
      <c r="D55" s="12"/>
      <c r="E55" s="12">
        <v>120000</v>
      </c>
      <c r="F55" s="12"/>
      <c r="G55" s="12"/>
    </row>
    <row r="56" spans="1:7" x14ac:dyDescent="0.25">
      <c r="A56" s="34">
        <v>43758</v>
      </c>
      <c r="B56" s="17" t="s">
        <v>72</v>
      </c>
      <c r="C56" s="16" t="s">
        <v>87</v>
      </c>
      <c r="D56" s="12"/>
      <c r="E56" s="12">
        <v>1000000</v>
      </c>
      <c r="F56" s="12"/>
      <c r="G56" s="12"/>
    </row>
    <row r="57" spans="1:7" ht="30" x14ac:dyDescent="0.25">
      <c r="A57" s="34">
        <v>43758</v>
      </c>
      <c r="B57" s="17" t="s">
        <v>74</v>
      </c>
      <c r="C57" s="16" t="s">
        <v>86</v>
      </c>
      <c r="D57" s="12"/>
      <c r="E57" s="12">
        <v>1000000</v>
      </c>
      <c r="F57" s="12"/>
      <c r="G57" s="12"/>
    </row>
    <row r="58" spans="1:7" x14ac:dyDescent="0.25">
      <c r="A58" s="34">
        <v>43758</v>
      </c>
      <c r="B58" s="17" t="s">
        <v>75</v>
      </c>
      <c r="C58" s="16" t="s">
        <v>85</v>
      </c>
      <c r="D58" s="12"/>
      <c r="E58" s="12">
        <v>190000</v>
      </c>
      <c r="F58" s="12"/>
      <c r="G58" s="12"/>
    </row>
    <row r="59" spans="1:7" x14ac:dyDescent="0.25">
      <c r="A59" s="34">
        <v>43759</v>
      </c>
      <c r="B59" s="17" t="s">
        <v>74</v>
      </c>
      <c r="C59" s="16" t="s">
        <v>84</v>
      </c>
      <c r="D59" s="12"/>
      <c r="E59" s="12">
        <v>120000</v>
      </c>
      <c r="F59" s="12"/>
      <c r="G59" s="12"/>
    </row>
    <row r="60" spans="1:7" x14ac:dyDescent="0.25">
      <c r="A60" s="34">
        <v>43759</v>
      </c>
      <c r="B60" s="17" t="s">
        <v>74</v>
      </c>
      <c r="C60" s="16" t="s">
        <v>83</v>
      </c>
      <c r="D60" s="12"/>
      <c r="E60" s="12">
        <v>500000</v>
      </c>
      <c r="F60" s="12"/>
      <c r="G60" s="12"/>
    </row>
    <row r="61" spans="1:7" ht="30" x14ac:dyDescent="0.25">
      <c r="A61" s="34">
        <v>43759</v>
      </c>
      <c r="B61" s="17" t="s">
        <v>75</v>
      </c>
      <c r="C61" s="16" t="s">
        <v>82</v>
      </c>
      <c r="D61" s="12"/>
      <c r="E61" s="12">
        <v>250000</v>
      </c>
      <c r="F61" s="12"/>
      <c r="G61" s="12"/>
    </row>
    <row r="62" spans="1:7" ht="14.45" customHeight="1" x14ac:dyDescent="0.25">
      <c r="A62" s="34">
        <v>43759</v>
      </c>
      <c r="B62" s="17" t="s">
        <v>72</v>
      </c>
      <c r="C62" s="16" t="s">
        <v>81</v>
      </c>
      <c r="D62" s="12"/>
      <c r="E62" s="12">
        <v>1000000</v>
      </c>
      <c r="F62" s="12"/>
      <c r="G62" s="12"/>
    </row>
    <row r="63" spans="1:7" ht="14.45" customHeight="1" x14ac:dyDescent="0.25">
      <c r="A63" s="34">
        <v>43759</v>
      </c>
      <c r="B63" s="17" t="s">
        <v>76</v>
      </c>
      <c r="C63" s="16" t="s">
        <v>80</v>
      </c>
      <c r="D63" s="12"/>
      <c r="E63" s="12">
        <v>332000</v>
      </c>
      <c r="F63" s="12"/>
      <c r="G63" s="12"/>
    </row>
    <row r="64" spans="1:7" x14ac:dyDescent="0.25">
      <c r="A64" s="34">
        <v>43759</v>
      </c>
      <c r="B64" s="17" t="s">
        <v>76</v>
      </c>
      <c r="C64" s="16" t="s">
        <v>50</v>
      </c>
      <c r="D64" s="12"/>
      <c r="E64" s="12">
        <v>636000</v>
      </c>
      <c r="F64" s="12"/>
      <c r="G64" s="12"/>
    </row>
    <row r="65" spans="1:19" x14ac:dyDescent="0.25">
      <c r="A65" s="34">
        <v>43759</v>
      </c>
      <c r="B65" s="17" t="s">
        <v>72</v>
      </c>
      <c r="C65" s="16" t="s">
        <v>10</v>
      </c>
      <c r="D65" s="12"/>
      <c r="E65" s="12">
        <v>10000</v>
      </c>
      <c r="F65" s="12"/>
      <c r="G65" s="12"/>
    </row>
    <row r="66" spans="1:19" x14ac:dyDescent="0.25">
      <c r="A66" s="34">
        <v>43759</v>
      </c>
      <c r="B66" s="17" t="s">
        <v>78</v>
      </c>
      <c r="C66" s="16" t="s">
        <v>5</v>
      </c>
      <c r="D66" s="12"/>
      <c r="E66" s="12">
        <v>1000000</v>
      </c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x14ac:dyDescent="0.25">
      <c r="A67" s="34">
        <v>43761</v>
      </c>
      <c r="B67" s="17" t="s">
        <v>74</v>
      </c>
      <c r="C67" s="16" t="s">
        <v>51</v>
      </c>
      <c r="D67" s="12"/>
      <c r="E67" s="12">
        <v>500000</v>
      </c>
      <c r="F67" s="12"/>
      <c r="G67" s="12"/>
    </row>
    <row r="68" spans="1:19" x14ac:dyDescent="0.25">
      <c r="A68" s="34">
        <v>43762</v>
      </c>
      <c r="B68" s="17" t="s">
        <v>78</v>
      </c>
      <c r="C68" s="16" t="s">
        <v>6</v>
      </c>
      <c r="D68" s="12"/>
      <c r="E68" s="12">
        <v>2000000</v>
      </c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x14ac:dyDescent="0.25">
      <c r="A69" s="34">
        <v>43762</v>
      </c>
      <c r="B69" s="24" t="s">
        <v>79</v>
      </c>
      <c r="C69" s="10" t="s">
        <v>0</v>
      </c>
      <c r="D69" s="11">
        <v>25000000</v>
      </c>
      <c r="E69" s="12"/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x14ac:dyDescent="0.25">
      <c r="A70" s="34">
        <v>43763</v>
      </c>
      <c r="B70" s="17" t="s">
        <v>78</v>
      </c>
      <c r="C70" s="16" t="s">
        <v>6</v>
      </c>
      <c r="D70" s="12"/>
      <c r="E70" s="12">
        <v>2500000</v>
      </c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x14ac:dyDescent="0.25">
      <c r="A71" s="34">
        <v>43763</v>
      </c>
      <c r="B71" s="17" t="s">
        <v>77</v>
      </c>
      <c r="C71" s="16" t="s">
        <v>3</v>
      </c>
      <c r="D71" s="12"/>
      <c r="E71" s="15">
        <v>6615000</v>
      </c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x14ac:dyDescent="0.25">
      <c r="A72" s="34">
        <v>43764</v>
      </c>
      <c r="B72" s="17" t="s">
        <v>76</v>
      </c>
      <c r="C72" s="16" t="s">
        <v>52</v>
      </c>
      <c r="D72" s="12"/>
      <c r="E72" s="12">
        <v>500000</v>
      </c>
      <c r="F72" s="12"/>
      <c r="G72" s="12"/>
    </row>
    <row r="73" spans="1:19" s="20" customFormat="1" ht="30" x14ac:dyDescent="0.25">
      <c r="A73" s="34">
        <v>43765</v>
      </c>
      <c r="B73" s="17" t="s">
        <v>74</v>
      </c>
      <c r="C73" s="16" t="s">
        <v>53</v>
      </c>
      <c r="D73" s="19"/>
      <c r="E73" s="12"/>
      <c r="F73" s="12">
        <v>120000</v>
      </c>
      <c r="G73" s="12"/>
    </row>
    <row r="74" spans="1:19" ht="30" x14ac:dyDescent="0.25">
      <c r="A74" s="34">
        <v>43765</v>
      </c>
      <c r="B74" s="17" t="s">
        <v>74</v>
      </c>
      <c r="C74" s="16" t="s">
        <v>54</v>
      </c>
      <c r="D74" s="21"/>
      <c r="E74" s="12"/>
      <c r="F74" s="12">
        <v>500000</v>
      </c>
      <c r="G74" s="12"/>
    </row>
    <row r="75" spans="1:19" ht="13.9" customHeight="1" x14ac:dyDescent="0.25">
      <c r="A75" s="34">
        <v>43766</v>
      </c>
      <c r="B75" s="17" t="s">
        <v>74</v>
      </c>
      <c r="C75" s="16" t="s">
        <v>55</v>
      </c>
      <c r="D75" s="12"/>
      <c r="E75" s="12">
        <v>150000</v>
      </c>
      <c r="F75" s="12"/>
      <c r="G75" s="12"/>
    </row>
    <row r="76" spans="1:19" ht="15.6" customHeight="1" x14ac:dyDescent="0.25">
      <c r="A76" s="34">
        <v>43766</v>
      </c>
      <c r="B76" s="17" t="s">
        <v>75</v>
      </c>
      <c r="C76" s="16" t="s">
        <v>56</v>
      </c>
      <c r="D76" s="22"/>
      <c r="E76" s="12">
        <v>560000</v>
      </c>
      <c r="F76" s="12"/>
      <c r="G76" s="12"/>
    </row>
    <row r="77" spans="1:19" x14ac:dyDescent="0.25">
      <c r="A77" s="34">
        <v>43766</v>
      </c>
      <c r="B77" s="17" t="s">
        <v>74</v>
      </c>
      <c r="C77" s="16" t="s">
        <v>57</v>
      </c>
      <c r="D77" s="23"/>
      <c r="E77" s="12">
        <v>800000</v>
      </c>
      <c r="F77" s="12"/>
      <c r="G77" s="12"/>
    </row>
    <row r="78" spans="1:19" x14ac:dyDescent="0.25">
      <c r="A78" s="34">
        <v>43766</v>
      </c>
      <c r="B78" s="17" t="s">
        <v>78</v>
      </c>
      <c r="C78" s="16" t="s">
        <v>7</v>
      </c>
      <c r="D78" s="12"/>
      <c r="E78" s="12">
        <v>5000000</v>
      </c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30" x14ac:dyDescent="0.25">
      <c r="A79" s="35">
        <v>43768</v>
      </c>
      <c r="B79" s="25" t="s">
        <v>73</v>
      </c>
      <c r="C79" s="26" t="s">
        <v>58</v>
      </c>
      <c r="D79" s="27"/>
      <c r="E79" s="27">
        <v>9240000</v>
      </c>
      <c r="F79" s="27"/>
      <c r="G79" s="27"/>
    </row>
    <row r="80" spans="1:19" x14ac:dyDescent="0.25">
      <c r="A80" s="37"/>
      <c r="B80" s="216" t="s">
        <v>68</v>
      </c>
      <c r="C80" s="216"/>
      <c r="D80" s="38">
        <f>SUM(D7:D79)</f>
        <v>25000000</v>
      </c>
      <c r="E80" s="38">
        <f t="shared" ref="E80:G80" si="0">SUM(E7:E79)</f>
        <v>255183000</v>
      </c>
      <c r="F80" s="38">
        <f t="shared" si="0"/>
        <v>4030000</v>
      </c>
      <c r="G80" s="38">
        <f t="shared" si="0"/>
        <v>1005000</v>
      </c>
    </row>
    <row r="82" spans="1:19" x14ac:dyDescent="0.25">
      <c r="C82" s="40" t="s">
        <v>91</v>
      </c>
      <c r="D82" s="41">
        <f>D80</f>
        <v>25000000</v>
      </c>
    </row>
    <row r="83" spans="1:19" x14ac:dyDescent="0.25">
      <c r="C83" s="40" t="s">
        <v>92</v>
      </c>
      <c r="D83" s="41">
        <f>E80+F80+G80</f>
        <v>260218000</v>
      </c>
      <c r="E83" s="18"/>
      <c r="F83" s="18"/>
    </row>
    <row r="85" spans="1:19" s="42" customFormat="1" ht="25.5" x14ac:dyDescent="0.25">
      <c r="A85" s="222" t="s">
        <v>93</v>
      </c>
      <c r="B85" s="222"/>
      <c r="C85" s="222"/>
      <c r="E85" s="43"/>
      <c r="F85" s="43"/>
      <c r="G85" s="43"/>
      <c r="H85" s="43"/>
      <c r="I85" s="43"/>
      <c r="J85" s="43"/>
    </row>
    <row r="87" spans="1:19" s="52" customFormat="1" ht="15.75" x14ac:dyDescent="0.25">
      <c r="A87" s="51"/>
      <c r="B87" s="225" t="s">
        <v>79</v>
      </c>
      <c r="C87" s="225"/>
    </row>
    <row r="88" spans="1:19" x14ac:dyDescent="0.25">
      <c r="A88" s="219" t="s">
        <v>61</v>
      </c>
      <c r="B88" s="220" t="s">
        <v>67</v>
      </c>
      <c r="C88" s="220" t="s">
        <v>62</v>
      </c>
      <c r="D88" s="39" t="s">
        <v>69</v>
      </c>
      <c r="E88" s="221" t="s">
        <v>70</v>
      </c>
      <c r="F88" s="221"/>
      <c r="G88" s="221"/>
    </row>
    <row r="89" spans="1:19" ht="42.75" x14ac:dyDescent="0.25">
      <c r="A89" s="219"/>
      <c r="B89" s="220"/>
      <c r="C89" s="220"/>
      <c r="D89" s="8" t="s">
        <v>63</v>
      </c>
      <c r="E89" s="9" t="s">
        <v>64</v>
      </c>
      <c r="F89" s="9" t="s">
        <v>65</v>
      </c>
      <c r="G89" s="9" t="s">
        <v>66</v>
      </c>
    </row>
    <row r="90" spans="1:19" x14ac:dyDescent="0.25">
      <c r="A90" s="44">
        <v>43762</v>
      </c>
      <c r="B90" s="45" t="s">
        <v>79</v>
      </c>
      <c r="C90" s="46" t="s">
        <v>0</v>
      </c>
      <c r="D90" s="47">
        <v>25000000</v>
      </c>
      <c r="E90" s="48"/>
      <c r="F90" s="48"/>
      <c r="G90" s="48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s="50" customFormat="1" ht="14.25" x14ac:dyDescent="0.2">
      <c r="A91" s="37"/>
      <c r="B91" s="223" t="s">
        <v>94</v>
      </c>
      <c r="C91" s="224"/>
      <c r="D91" s="38">
        <f>D90</f>
        <v>25000000</v>
      </c>
      <c r="E91" s="49"/>
      <c r="F91" s="49"/>
      <c r="G91" s="49"/>
    </row>
    <row r="93" spans="1:19" ht="15.75" x14ac:dyDescent="0.25">
      <c r="B93" s="225" t="s">
        <v>73</v>
      </c>
      <c r="C93" s="225"/>
    </row>
    <row r="94" spans="1:19" x14ac:dyDescent="0.25">
      <c r="A94" s="219" t="s">
        <v>61</v>
      </c>
      <c r="B94" s="220" t="s">
        <v>67</v>
      </c>
      <c r="C94" s="220" t="s">
        <v>62</v>
      </c>
      <c r="D94" s="39" t="s">
        <v>69</v>
      </c>
      <c r="E94" s="221" t="s">
        <v>70</v>
      </c>
      <c r="F94" s="221"/>
      <c r="G94" s="221"/>
    </row>
    <row r="95" spans="1:19" ht="42.75" x14ac:dyDescent="0.25">
      <c r="A95" s="219"/>
      <c r="B95" s="220"/>
      <c r="C95" s="220"/>
      <c r="D95" s="8" t="s">
        <v>63</v>
      </c>
      <c r="E95" s="9" t="s">
        <v>64</v>
      </c>
      <c r="F95" s="9" t="s">
        <v>65</v>
      </c>
      <c r="G95" s="9" t="s">
        <v>66</v>
      </c>
    </row>
    <row r="96" spans="1:19" ht="30" x14ac:dyDescent="0.25">
      <c r="A96" s="33">
        <v>43741</v>
      </c>
      <c r="B96" s="28" t="s">
        <v>73</v>
      </c>
      <c r="C96" s="29" t="s">
        <v>8</v>
      </c>
      <c r="D96" s="30"/>
      <c r="E96" s="30">
        <v>3000000</v>
      </c>
      <c r="F96" s="30"/>
      <c r="G96" s="30"/>
    </row>
    <row r="97" spans="1:8" x14ac:dyDescent="0.25">
      <c r="A97" s="33">
        <v>43741</v>
      </c>
      <c r="B97" s="17" t="s">
        <v>73</v>
      </c>
      <c r="C97" s="16" t="s">
        <v>9</v>
      </c>
      <c r="D97" s="12"/>
      <c r="E97" s="12">
        <v>9000000</v>
      </c>
      <c r="F97" s="12"/>
      <c r="G97" s="12"/>
    </row>
    <row r="98" spans="1:8" ht="30" x14ac:dyDescent="0.25">
      <c r="A98" s="34">
        <v>43748</v>
      </c>
      <c r="B98" s="17" t="s">
        <v>73</v>
      </c>
      <c r="C98" s="16" t="s">
        <v>24</v>
      </c>
      <c r="D98" s="12"/>
      <c r="E98" s="12">
        <v>10000000</v>
      </c>
      <c r="F98" s="12"/>
      <c r="G98" s="12"/>
    </row>
    <row r="99" spans="1:8" ht="30" x14ac:dyDescent="0.25">
      <c r="A99" s="34">
        <v>43751</v>
      </c>
      <c r="B99" s="17" t="s">
        <v>73</v>
      </c>
      <c r="C99" s="16" t="s">
        <v>25</v>
      </c>
      <c r="D99" s="12"/>
      <c r="E99" s="12">
        <v>10000000</v>
      </c>
      <c r="F99" s="12"/>
      <c r="G99" s="12"/>
    </row>
    <row r="100" spans="1:8" ht="30" x14ac:dyDescent="0.25">
      <c r="A100" s="34">
        <v>43756</v>
      </c>
      <c r="B100" s="17" t="s">
        <v>73</v>
      </c>
      <c r="C100" s="16" t="s">
        <v>39</v>
      </c>
      <c r="D100" s="12"/>
      <c r="E100" s="12">
        <v>200000</v>
      </c>
      <c r="F100" s="12"/>
      <c r="G100" s="12"/>
    </row>
    <row r="101" spans="1:8" ht="30" x14ac:dyDescent="0.25">
      <c r="A101" s="34">
        <v>43756</v>
      </c>
      <c r="B101" s="17" t="s">
        <v>73</v>
      </c>
      <c r="C101" s="16" t="s">
        <v>43</v>
      </c>
      <c r="D101" s="12"/>
      <c r="E101" s="12">
        <v>500000</v>
      </c>
      <c r="F101" s="12"/>
      <c r="G101" s="12"/>
      <c r="H101" s="18"/>
    </row>
    <row r="102" spans="1:8" x14ac:dyDescent="0.25">
      <c r="A102" s="34">
        <v>43757</v>
      </c>
      <c r="B102" s="17" t="s">
        <v>73</v>
      </c>
      <c r="C102" s="16" t="s">
        <v>89</v>
      </c>
      <c r="D102" s="12"/>
      <c r="E102" s="12">
        <v>4555000</v>
      </c>
      <c r="F102" s="12"/>
      <c r="G102" s="12"/>
    </row>
    <row r="103" spans="1:8" ht="30" x14ac:dyDescent="0.25">
      <c r="A103" s="35">
        <v>43768</v>
      </c>
      <c r="B103" s="25" t="s">
        <v>73</v>
      </c>
      <c r="C103" s="26" t="s">
        <v>58</v>
      </c>
      <c r="D103" s="27"/>
      <c r="E103" s="27">
        <v>9240000</v>
      </c>
      <c r="F103" s="27"/>
      <c r="G103" s="27"/>
    </row>
    <row r="104" spans="1:8" s="50" customFormat="1" ht="14.25" x14ac:dyDescent="0.2">
      <c r="A104" s="37"/>
      <c r="B104" s="223" t="s">
        <v>94</v>
      </c>
      <c r="C104" s="224"/>
      <c r="D104" s="38">
        <f>SUM(D96:D103)</f>
        <v>0</v>
      </c>
      <c r="E104" s="38">
        <f t="shared" ref="E104:G104" si="1">SUM(E96:E103)</f>
        <v>46495000</v>
      </c>
      <c r="F104" s="38">
        <f t="shared" si="1"/>
        <v>0</v>
      </c>
      <c r="G104" s="38">
        <f t="shared" si="1"/>
        <v>0</v>
      </c>
    </row>
    <row r="106" spans="1:8" ht="15.75" x14ac:dyDescent="0.25">
      <c r="B106" s="225" t="s">
        <v>74</v>
      </c>
      <c r="C106" s="225"/>
    </row>
    <row r="107" spans="1:8" x14ac:dyDescent="0.25">
      <c r="A107" s="219" t="s">
        <v>61</v>
      </c>
      <c r="B107" s="220" t="s">
        <v>67</v>
      </c>
      <c r="C107" s="220" t="s">
        <v>62</v>
      </c>
      <c r="D107" s="39" t="s">
        <v>69</v>
      </c>
      <c r="E107" s="221" t="s">
        <v>70</v>
      </c>
      <c r="F107" s="221"/>
      <c r="G107" s="221"/>
    </row>
    <row r="108" spans="1:8" ht="42.75" x14ac:dyDescent="0.25">
      <c r="A108" s="219"/>
      <c r="B108" s="220"/>
      <c r="C108" s="220"/>
      <c r="D108" s="8" t="s">
        <v>63</v>
      </c>
      <c r="E108" s="9" t="s">
        <v>64</v>
      </c>
      <c r="F108" s="9" t="s">
        <v>65</v>
      </c>
      <c r="G108" s="9" t="s">
        <v>66</v>
      </c>
    </row>
    <row r="109" spans="1:8" ht="30" x14ac:dyDescent="0.25">
      <c r="A109" s="34">
        <v>43742</v>
      </c>
      <c r="B109" s="17" t="s">
        <v>74</v>
      </c>
      <c r="C109" s="16" t="s">
        <v>11</v>
      </c>
      <c r="D109" s="12"/>
      <c r="E109" s="12"/>
      <c r="F109" s="12">
        <v>85000</v>
      </c>
      <c r="G109" s="12"/>
    </row>
    <row r="110" spans="1:8" ht="30" x14ac:dyDescent="0.25">
      <c r="A110" s="34">
        <v>43742</v>
      </c>
      <c r="B110" s="17" t="s">
        <v>74</v>
      </c>
      <c r="C110" s="16" t="s">
        <v>12</v>
      </c>
      <c r="D110" s="12"/>
      <c r="E110" s="12">
        <v>3200000</v>
      </c>
      <c r="F110" s="12"/>
      <c r="G110" s="12"/>
    </row>
    <row r="111" spans="1:8" ht="30" x14ac:dyDescent="0.25">
      <c r="A111" s="34">
        <v>43742</v>
      </c>
      <c r="B111" s="17" t="s">
        <v>74</v>
      </c>
      <c r="C111" s="16" t="s">
        <v>13</v>
      </c>
      <c r="D111" s="12"/>
      <c r="E111" s="12"/>
      <c r="F111" s="12">
        <v>180000</v>
      </c>
      <c r="G111" s="12"/>
    </row>
    <row r="112" spans="1:8" ht="30" x14ac:dyDescent="0.25">
      <c r="A112" s="34">
        <v>43742</v>
      </c>
      <c r="B112" s="17" t="s">
        <v>74</v>
      </c>
      <c r="C112" s="16" t="s">
        <v>14</v>
      </c>
      <c r="D112" s="12"/>
      <c r="E112" s="12">
        <v>700000</v>
      </c>
      <c r="F112" s="12"/>
      <c r="G112" s="12"/>
    </row>
    <row r="113" spans="1:7" ht="30" x14ac:dyDescent="0.25">
      <c r="A113" s="34">
        <v>43742</v>
      </c>
      <c r="B113" s="17" t="s">
        <v>74</v>
      </c>
      <c r="C113" s="16" t="s">
        <v>15</v>
      </c>
      <c r="D113" s="12"/>
      <c r="E113" s="12"/>
      <c r="F113" s="12">
        <v>1500000</v>
      </c>
      <c r="G113" s="12"/>
    </row>
    <row r="114" spans="1:7" ht="16.149999999999999" customHeight="1" x14ac:dyDescent="0.25">
      <c r="A114" s="34">
        <v>43744</v>
      </c>
      <c r="B114" s="17" t="s">
        <v>74</v>
      </c>
      <c r="C114" s="16" t="s">
        <v>16</v>
      </c>
      <c r="D114" s="12"/>
      <c r="E114" s="12"/>
      <c r="F114" s="12"/>
      <c r="G114" s="12">
        <v>75000</v>
      </c>
    </row>
    <row r="115" spans="1:7" ht="30" x14ac:dyDescent="0.25">
      <c r="A115" s="34">
        <v>43744</v>
      </c>
      <c r="B115" s="17" t="s">
        <v>74</v>
      </c>
      <c r="C115" s="16" t="s">
        <v>17</v>
      </c>
      <c r="D115" s="12"/>
      <c r="E115" s="12"/>
      <c r="F115" s="12"/>
      <c r="G115" s="12">
        <v>680000</v>
      </c>
    </row>
    <row r="116" spans="1:7" x14ac:dyDescent="0.25">
      <c r="A116" s="34">
        <v>43746</v>
      </c>
      <c r="B116" s="17" t="s">
        <v>74</v>
      </c>
      <c r="C116" s="16" t="s">
        <v>19</v>
      </c>
      <c r="D116" s="12"/>
      <c r="E116" s="12"/>
      <c r="F116" s="12">
        <v>70000</v>
      </c>
      <c r="G116" s="12"/>
    </row>
    <row r="117" spans="1:7" x14ac:dyDescent="0.25">
      <c r="A117" s="34">
        <v>43746</v>
      </c>
      <c r="B117" s="17" t="s">
        <v>74</v>
      </c>
      <c r="C117" s="16" t="s">
        <v>20</v>
      </c>
      <c r="D117" s="12"/>
      <c r="E117" s="12">
        <v>1000000</v>
      </c>
      <c r="F117" s="12"/>
      <c r="G117" s="12"/>
    </row>
    <row r="118" spans="1:7" x14ac:dyDescent="0.25">
      <c r="A118" s="34">
        <v>43746</v>
      </c>
      <c r="B118" s="17" t="s">
        <v>74</v>
      </c>
      <c r="C118" s="16" t="s">
        <v>22</v>
      </c>
      <c r="D118" s="12"/>
      <c r="E118" s="12"/>
      <c r="F118" s="12">
        <v>500000</v>
      </c>
      <c r="G118" s="12"/>
    </row>
    <row r="119" spans="1:7" ht="30" x14ac:dyDescent="0.25">
      <c r="A119" s="34">
        <v>43752</v>
      </c>
      <c r="B119" s="17" t="s">
        <v>74</v>
      </c>
      <c r="C119" s="16" t="s">
        <v>28</v>
      </c>
      <c r="D119" s="12"/>
      <c r="E119" s="12">
        <v>200000</v>
      </c>
      <c r="F119" s="12"/>
      <c r="G119" s="12"/>
    </row>
    <row r="120" spans="1:7" ht="30" x14ac:dyDescent="0.25">
      <c r="A120" s="34">
        <v>43752</v>
      </c>
      <c r="B120" s="17" t="s">
        <v>74</v>
      </c>
      <c r="C120" s="16" t="s">
        <v>29</v>
      </c>
      <c r="D120" s="12"/>
      <c r="E120" s="12">
        <v>1000000</v>
      </c>
      <c r="F120" s="12"/>
      <c r="G120" s="12"/>
    </row>
    <row r="121" spans="1:7" ht="45" x14ac:dyDescent="0.25">
      <c r="A121" s="34">
        <v>43752</v>
      </c>
      <c r="B121" s="17" t="s">
        <v>74</v>
      </c>
      <c r="C121" s="16" t="s">
        <v>33</v>
      </c>
      <c r="D121" s="12"/>
      <c r="E121" s="12"/>
      <c r="F121" s="12">
        <v>1000000</v>
      </c>
      <c r="G121" s="12"/>
    </row>
    <row r="122" spans="1:7" ht="30" x14ac:dyDescent="0.25">
      <c r="A122" s="34">
        <v>43752</v>
      </c>
      <c r="B122" s="17" t="s">
        <v>74</v>
      </c>
      <c r="C122" s="16" t="s">
        <v>34</v>
      </c>
      <c r="D122" s="12"/>
      <c r="E122" s="12">
        <v>500000</v>
      </c>
      <c r="F122" s="12"/>
      <c r="G122" s="12"/>
    </row>
    <row r="123" spans="1:7" ht="45" x14ac:dyDescent="0.25">
      <c r="A123" s="34">
        <v>43756</v>
      </c>
      <c r="B123" s="17" t="s">
        <v>74</v>
      </c>
      <c r="C123" s="16" t="s">
        <v>37</v>
      </c>
      <c r="D123" s="12"/>
      <c r="E123" s="12">
        <v>500000</v>
      </c>
      <c r="F123" s="12"/>
      <c r="G123" s="12"/>
    </row>
    <row r="124" spans="1:7" ht="30" x14ac:dyDescent="0.25">
      <c r="A124" s="34">
        <v>43756</v>
      </c>
      <c r="B124" s="17" t="s">
        <v>74</v>
      </c>
      <c r="C124" s="16" t="s">
        <v>42</v>
      </c>
      <c r="D124" s="12"/>
      <c r="E124" s="12">
        <v>135000</v>
      </c>
      <c r="F124" s="12"/>
      <c r="G124" s="12"/>
    </row>
    <row r="125" spans="1:7" ht="45" x14ac:dyDescent="0.25">
      <c r="A125" s="34">
        <v>43756</v>
      </c>
      <c r="B125" s="17" t="s">
        <v>74</v>
      </c>
      <c r="C125" s="16" t="s">
        <v>45</v>
      </c>
      <c r="D125" s="12"/>
      <c r="E125" s="12">
        <v>1000000</v>
      </c>
      <c r="F125" s="12"/>
      <c r="G125" s="12"/>
    </row>
    <row r="126" spans="1:7" ht="15.6" customHeight="1" x14ac:dyDescent="0.25">
      <c r="A126" s="34">
        <v>43758</v>
      </c>
      <c r="B126" s="17" t="s">
        <v>74</v>
      </c>
      <c r="C126" s="16" t="s">
        <v>88</v>
      </c>
      <c r="D126" s="12"/>
      <c r="E126" s="12">
        <v>120000</v>
      </c>
      <c r="F126" s="12"/>
      <c r="G126" s="12"/>
    </row>
    <row r="127" spans="1:7" ht="30" x14ac:dyDescent="0.25">
      <c r="A127" s="34">
        <v>43758</v>
      </c>
      <c r="B127" s="17" t="s">
        <v>74</v>
      </c>
      <c r="C127" s="16" t="s">
        <v>86</v>
      </c>
      <c r="D127" s="12"/>
      <c r="E127" s="12">
        <v>1000000</v>
      </c>
      <c r="F127" s="12"/>
      <c r="G127" s="12"/>
    </row>
    <row r="128" spans="1:7" x14ac:dyDescent="0.25">
      <c r="A128" s="34">
        <v>43759</v>
      </c>
      <c r="B128" s="17" t="s">
        <v>74</v>
      </c>
      <c r="C128" s="16" t="s">
        <v>84</v>
      </c>
      <c r="D128" s="12"/>
      <c r="E128" s="12">
        <v>120000</v>
      </c>
      <c r="F128" s="12"/>
      <c r="G128" s="12"/>
    </row>
    <row r="129" spans="1:19" x14ac:dyDescent="0.25">
      <c r="A129" s="34">
        <v>43759</v>
      </c>
      <c r="B129" s="17" t="s">
        <v>74</v>
      </c>
      <c r="C129" s="16" t="s">
        <v>83</v>
      </c>
      <c r="D129" s="12"/>
      <c r="E129" s="12">
        <v>500000</v>
      </c>
      <c r="F129" s="12"/>
      <c r="G129" s="12"/>
    </row>
    <row r="130" spans="1:19" x14ac:dyDescent="0.25">
      <c r="A130" s="34">
        <v>43761</v>
      </c>
      <c r="B130" s="17" t="s">
        <v>74</v>
      </c>
      <c r="C130" s="16" t="s">
        <v>51</v>
      </c>
      <c r="D130" s="12"/>
      <c r="E130" s="12">
        <v>500000</v>
      </c>
      <c r="F130" s="12"/>
      <c r="G130" s="12"/>
    </row>
    <row r="131" spans="1:19" s="20" customFormat="1" ht="30" x14ac:dyDescent="0.25">
      <c r="A131" s="34">
        <v>43765</v>
      </c>
      <c r="B131" s="17" t="s">
        <v>74</v>
      </c>
      <c r="C131" s="16" t="s">
        <v>53</v>
      </c>
      <c r="D131" s="19"/>
      <c r="E131" s="12"/>
      <c r="F131" s="12">
        <v>120000</v>
      </c>
      <c r="G131" s="12"/>
    </row>
    <row r="132" spans="1:19" ht="30" x14ac:dyDescent="0.25">
      <c r="A132" s="34">
        <v>43765</v>
      </c>
      <c r="B132" s="17" t="s">
        <v>74</v>
      </c>
      <c r="C132" s="16" t="s">
        <v>54</v>
      </c>
      <c r="D132" s="21"/>
      <c r="E132" s="12"/>
      <c r="F132" s="12">
        <v>500000</v>
      </c>
      <c r="G132" s="12"/>
    </row>
    <row r="133" spans="1:19" ht="13.9" customHeight="1" x14ac:dyDescent="0.25">
      <c r="A133" s="34">
        <v>43766</v>
      </c>
      <c r="B133" s="17" t="s">
        <v>74</v>
      </c>
      <c r="C133" s="16" t="s">
        <v>55</v>
      </c>
      <c r="D133" s="12"/>
      <c r="E133" s="12">
        <v>150000</v>
      </c>
      <c r="F133" s="12"/>
      <c r="G133" s="12"/>
    </row>
    <row r="134" spans="1:19" x14ac:dyDescent="0.25">
      <c r="A134" s="34">
        <v>43766</v>
      </c>
      <c r="B134" s="17" t="s">
        <v>74</v>
      </c>
      <c r="C134" s="16" t="s">
        <v>57</v>
      </c>
      <c r="D134" s="23"/>
      <c r="E134" s="12">
        <v>800000</v>
      </c>
      <c r="F134" s="12"/>
      <c r="G134" s="12"/>
    </row>
    <row r="135" spans="1:19" s="50" customFormat="1" ht="14.25" x14ac:dyDescent="0.2">
      <c r="A135" s="37"/>
      <c r="B135" s="223" t="s">
        <v>94</v>
      </c>
      <c r="C135" s="224"/>
      <c r="D135" s="38">
        <f>SUM(D109:D134)</f>
        <v>0</v>
      </c>
      <c r="E135" s="38">
        <f t="shared" ref="E135:G135" si="2">SUM(E109:E134)</f>
        <v>11425000</v>
      </c>
      <c r="F135" s="38">
        <f t="shared" si="2"/>
        <v>3955000</v>
      </c>
      <c r="G135" s="38">
        <f t="shared" si="2"/>
        <v>755000</v>
      </c>
    </row>
    <row r="137" spans="1:19" ht="15.75" x14ac:dyDescent="0.25">
      <c r="B137" s="225" t="s">
        <v>77</v>
      </c>
      <c r="C137" s="225"/>
    </row>
    <row r="138" spans="1:19" x14ac:dyDescent="0.25">
      <c r="A138" s="219" t="s">
        <v>61</v>
      </c>
      <c r="B138" s="220" t="s">
        <v>67</v>
      </c>
      <c r="C138" s="220" t="s">
        <v>62</v>
      </c>
      <c r="D138" s="39" t="s">
        <v>69</v>
      </c>
      <c r="E138" s="221" t="s">
        <v>70</v>
      </c>
      <c r="F138" s="221"/>
      <c r="G138" s="221"/>
    </row>
    <row r="139" spans="1:19" ht="42.75" x14ac:dyDescent="0.25">
      <c r="A139" s="219"/>
      <c r="B139" s="220"/>
      <c r="C139" s="220"/>
      <c r="D139" s="8" t="s">
        <v>63</v>
      </c>
      <c r="E139" s="9" t="s">
        <v>64</v>
      </c>
      <c r="F139" s="9" t="s">
        <v>65</v>
      </c>
      <c r="G139" s="9" t="s">
        <v>66</v>
      </c>
    </row>
    <row r="140" spans="1:19" x14ac:dyDescent="0.25">
      <c r="A140" s="34">
        <v>43746</v>
      </c>
      <c r="B140" s="17" t="s">
        <v>77</v>
      </c>
      <c r="C140" s="14" t="s">
        <v>1</v>
      </c>
      <c r="D140" s="12"/>
      <c r="E140" s="15">
        <v>41600000</v>
      </c>
      <c r="F140" s="12"/>
      <c r="G140" s="12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x14ac:dyDescent="0.25">
      <c r="A141" s="34">
        <v>43746</v>
      </c>
      <c r="B141" s="17" t="s">
        <v>77</v>
      </c>
      <c r="C141" s="14" t="s">
        <v>2</v>
      </c>
      <c r="D141" s="12"/>
      <c r="E141" s="15">
        <v>100100000</v>
      </c>
      <c r="F141" s="12"/>
      <c r="G141" s="12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x14ac:dyDescent="0.25">
      <c r="A142" s="34">
        <v>43763</v>
      </c>
      <c r="B142" s="17" t="s">
        <v>77</v>
      </c>
      <c r="C142" s="16" t="s">
        <v>3</v>
      </c>
      <c r="D142" s="12"/>
      <c r="E142" s="15">
        <v>6615000</v>
      </c>
      <c r="F142" s="12"/>
      <c r="G142" s="12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s="50" customFormat="1" ht="14.25" x14ac:dyDescent="0.2">
      <c r="A143" s="37"/>
      <c r="B143" s="223" t="s">
        <v>94</v>
      </c>
      <c r="C143" s="224"/>
      <c r="D143" s="38">
        <f>SUM(D140:D142)</f>
        <v>0</v>
      </c>
      <c r="E143" s="38">
        <f t="shared" ref="E143:G143" si="3">SUM(E140:E142)</f>
        <v>148315000</v>
      </c>
      <c r="F143" s="38">
        <f t="shared" si="3"/>
        <v>0</v>
      </c>
      <c r="G143" s="38">
        <f t="shared" si="3"/>
        <v>0</v>
      </c>
    </row>
    <row r="145" spans="1:7" ht="15.75" x14ac:dyDescent="0.25">
      <c r="B145" s="225" t="s">
        <v>72</v>
      </c>
      <c r="C145" s="225"/>
    </row>
    <row r="146" spans="1:7" x14ac:dyDescent="0.25">
      <c r="A146" s="219" t="s">
        <v>61</v>
      </c>
      <c r="B146" s="220" t="s">
        <v>67</v>
      </c>
      <c r="C146" s="220" t="s">
        <v>62</v>
      </c>
      <c r="D146" s="39" t="s">
        <v>69</v>
      </c>
      <c r="E146" s="221" t="s">
        <v>70</v>
      </c>
      <c r="F146" s="221"/>
      <c r="G146" s="221"/>
    </row>
    <row r="147" spans="1:7" ht="42.75" x14ac:dyDescent="0.25">
      <c r="A147" s="219"/>
      <c r="B147" s="220"/>
      <c r="C147" s="220"/>
      <c r="D147" s="8" t="s">
        <v>63</v>
      </c>
      <c r="E147" s="9" t="s">
        <v>64</v>
      </c>
      <c r="F147" s="9" t="s">
        <v>65</v>
      </c>
      <c r="G147" s="9" t="s">
        <v>66</v>
      </c>
    </row>
    <row r="148" spans="1:7" x14ac:dyDescent="0.25">
      <c r="A148" s="33">
        <v>43741</v>
      </c>
      <c r="B148" s="17" t="s">
        <v>72</v>
      </c>
      <c r="C148" s="16" t="s">
        <v>10</v>
      </c>
      <c r="D148" s="12"/>
      <c r="E148" s="12">
        <v>10000</v>
      </c>
      <c r="F148" s="12"/>
      <c r="G148" s="12"/>
    </row>
    <row r="149" spans="1:7" x14ac:dyDescent="0.25">
      <c r="A149" s="34">
        <v>43748</v>
      </c>
      <c r="B149" s="17" t="s">
        <v>72</v>
      </c>
      <c r="C149" s="16" t="s">
        <v>10</v>
      </c>
      <c r="D149" s="12"/>
      <c r="E149" s="12">
        <v>10000</v>
      </c>
      <c r="F149" s="12"/>
      <c r="G149" s="12"/>
    </row>
    <row r="150" spans="1:7" ht="30" x14ac:dyDescent="0.25">
      <c r="A150" s="34">
        <v>43752</v>
      </c>
      <c r="B150" s="17" t="s">
        <v>72</v>
      </c>
      <c r="C150" s="16" t="s">
        <v>36</v>
      </c>
      <c r="D150" s="12"/>
      <c r="E150" s="12">
        <v>17500000</v>
      </c>
      <c r="F150" s="12"/>
      <c r="G150" s="12"/>
    </row>
    <row r="151" spans="1:7" ht="45" x14ac:dyDescent="0.25">
      <c r="A151" s="34">
        <v>43756</v>
      </c>
      <c r="B151" s="17" t="s">
        <v>72</v>
      </c>
      <c r="C151" s="16" t="s">
        <v>47</v>
      </c>
      <c r="D151" s="12"/>
      <c r="E151" s="12">
        <v>530000</v>
      </c>
      <c r="F151" s="12"/>
      <c r="G151" s="12"/>
    </row>
    <row r="152" spans="1:7" ht="45" x14ac:dyDescent="0.25">
      <c r="A152" s="34">
        <v>43756</v>
      </c>
      <c r="B152" s="17" t="s">
        <v>72</v>
      </c>
      <c r="C152" s="16" t="s">
        <v>48</v>
      </c>
      <c r="D152" s="12"/>
      <c r="E152" s="12">
        <v>100000</v>
      </c>
      <c r="F152" s="12"/>
      <c r="G152" s="12"/>
    </row>
    <row r="153" spans="1:7" ht="30" x14ac:dyDescent="0.25">
      <c r="A153" s="34">
        <v>43756</v>
      </c>
      <c r="B153" s="17" t="s">
        <v>72</v>
      </c>
      <c r="C153" s="16" t="s">
        <v>49</v>
      </c>
      <c r="D153" s="12"/>
      <c r="E153" s="12">
        <v>200000</v>
      </c>
      <c r="F153" s="12"/>
      <c r="G153" s="12"/>
    </row>
    <row r="154" spans="1:7" x14ac:dyDescent="0.25">
      <c r="A154" s="34">
        <v>43758</v>
      </c>
      <c r="B154" s="17" t="s">
        <v>72</v>
      </c>
      <c r="C154" s="16" t="s">
        <v>87</v>
      </c>
      <c r="D154" s="12"/>
      <c r="E154" s="12">
        <v>1000000</v>
      </c>
      <c r="F154" s="12"/>
      <c r="G154" s="12"/>
    </row>
    <row r="155" spans="1:7" ht="14.45" customHeight="1" x14ac:dyDescent="0.25">
      <c r="A155" s="34">
        <v>43759</v>
      </c>
      <c r="B155" s="17" t="s">
        <v>72</v>
      </c>
      <c r="C155" s="16" t="s">
        <v>81</v>
      </c>
      <c r="D155" s="12"/>
      <c r="E155" s="12">
        <v>1000000</v>
      </c>
      <c r="F155" s="12"/>
      <c r="G155" s="12"/>
    </row>
    <row r="156" spans="1:7" x14ac:dyDescent="0.25">
      <c r="A156" s="34">
        <v>43759</v>
      </c>
      <c r="B156" s="17" t="s">
        <v>72</v>
      </c>
      <c r="C156" s="16" t="s">
        <v>10</v>
      </c>
      <c r="D156" s="12"/>
      <c r="E156" s="12">
        <v>10000</v>
      </c>
      <c r="F156" s="12"/>
      <c r="G156" s="12"/>
    </row>
    <row r="157" spans="1:7" s="50" customFormat="1" ht="14.25" x14ac:dyDescent="0.2">
      <c r="A157" s="37"/>
      <c r="B157" s="223" t="s">
        <v>94</v>
      </c>
      <c r="C157" s="224"/>
      <c r="D157" s="38">
        <f>SUM(D148:D156)</f>
        <v>0</v>
      </c>
      <c r="E157" s="38">
        <f t="shared" ref="E157:G157" si="4">SUM(E148:E156)</f>
        <v>20360000</v>
      </c>
      <c r="F157" s="38">
        <f t="shared" si="4"/>
        <v>0</v>
      </c>
      <c r="G157" s="38">
        <f t="shared" si="4"/>
        <v>0</v>
      </c>
    </row>
    <row r="159" spans="1:7" ht="15.75" x14ac:dyDescent="0.25">
      <c r="B159" s="225" t="s">
        <v>78</v>
      </c>
      <c r="C159" s="225"/>
    </row>
    <row r="160" spans="1:7" x14ac:dyDescent="0.25">
      <c r="A160" s="219" t="s">
        <v>61</v>
      </c>
      <c r="B160" s="220" t="s">
        <v>67</v>
      </c>
      <c r="C160" s="220" t="s">
        <v>62</v>
      </c>
      <c r="D160" s="39" t="s">
        <v>69</v>
      </c>
      <c r="E160" s="221" t="s">
        <v>70</v>
      </c>
      <c r="F160" s="221"/>
      <c r="G160" s="221"/>
    </row>
    <row r="161" spans="1:19" ht="42.75" x14ac:dyDescent="0.25">
      <c r="A161" s="219"/>
      <c r="B161" s="220"/>
      <c r="C161" s="220"/>
      <c r="D161" s="8" t="s">
        <v>63</v>
      </c>
      <c r="E161" s="9" t="s">
        <v>64</v>
      </c>
      <c r="F161" s="9" t="s">
        <v>65</v>
      </c>
      <c r="G161" s="9" t="s">
        <v>66</v>
      </c>
    </row>
    <row r="162" spans="1:19" x14ac:dyDescent="0.25">
      <c r="A162" s="34">
        <v>43748</v>
      </c>
      <c r="B162" s="17" t="s">
        <v>78</v>
      </c>
      <c r="C162" s="16" t="s">
        <v>4</v>
      </c>
      <c r="D162" s="12"/>
      <c r="E162" s="12">
        <v>4000000</v>
      </c>
      <c r="F162" s="12"/>
      <c r="G162" s="12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x14ac:dyDescent="0.25">
      <c r="A163" s="34">
        <v>43759</v>
      </c>
      <c r="B163" s="17" t="s">
        <v>78</v>
      </c>
      <c r="C163" s="16" t="s">
        <v>5</v>
      </c>
      <c r="D163" s="12"/>
      <c r="E163" s="12">
        <v>1000000</v>
      </c>
      <c r="F163" s="12"/>
      <c r="G163" s="12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x14ac:dyDescent="0.25">
      <c r="A164" s="34">
        <v>43762</v>
      </c>
      <c r="B164" s="17" t="s">
        <v>78</v>
      </c>
      <c r="C164" s="16" t="s">
        <v>6</v>
      </c>
      <c r="D164" s="12"/>
      <c r="E164" s="12">
        <v>2000000</v>
      </c>
      <c r="F164" s="12"/>
      <c r="G164" s="12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x14ac:dyDescent="0.25">
      <c r="A165" s="34">
        <v>43763</v>
      </c>
      <c r="B165" s="17" t="s">
        <v>78</v>
      </c>
      <c r="C165" s="16" t="s">
        <v>6</v>
      </c>
      <c r="D165" s="12"/>
      <c r="E165" s="12">
        <v>2500000</v>
      </c>
      <c r="F165" s="12"/>
      <c r="G165" s="12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x14ac:dyDescent="0.25">
      <c r="A166" s="34">
        <v>43766</v>
      </c>
      <c r="B166" s="17" t="s">
        <v>78</v>
      </c>
      <c r="C166" s="16" t="s">
        <v>7</v>
      </c>
      <c r="D166" s="12"/>
      <c r="E166" s="12">
        <v>5000000</v>
      </c>
      <c r="F166" s="12"/>
      <c r="G166" s="12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s="50" customFormat="1" ht="14.25" x14ac:dyDescent="0.2">
      <c r="A167" s="37"/>
      <c r="B167" s="223" t="s">
        <v>94</v>
      </c>
      <c r="C167" s="224"/>
      <c r="D167" s="38">
        <f>SUM(D162:D166)</f>
        <v>0</v>
      </c>
      <c r="E167" s="38">
        <f t="shared" ref="E167:G167" si="5">SUM(E162:E166)</f>
        <v>14500000</v>
      </c>
      <c r="F167" s="38">
        <f t="shared" si="5"/>
        <v>0</v>
      </c>
      <c r="G167" s="38">
        <f t="shared" si="5"/>
        <v>0</v>
      </c>
    </row>
    <row r="169" spans="1:19" ht="15.75" x14ac:dyDescent="0.25">
      <c r="B169" s="225" t="s">
        <v>75</v>
      </c>
      <c r="C169" s="225"/>
    </row>
    <row r="170" spans="1:19" x14ac:dyDescent="0.25">
      <c r="A170" s="219" t="s">
        <v>61</v>
      </c>
      <c r="B170" s="220" t="s">
        <v>67</v>
      </c>
      <c r="C170" s="220" t="s">
        <v>62</v>
      </c>
      <c r="D170" s="39" t="s">
        <v>69</v>
      </c>
      <c r="E170" s="221" t="s">
        <v>70</v>
      </c>
      <c r="F170" s="221"/>
      <c r="G170" s="221"/>
    </row>
    <row r="171" spans="1:19" ht="42.75" x14ac:dyDescent="0.25">
      <c r="A171" s="219"/>
      <c r="B171" s="220"/>
      <c r="C171" s="220"/>
      <c r="D171" s="8" t="s">
        <v>63</v>
      </c>
      <c r="E171" s="9" t="s">
        <v>64</v>
      </c>
      <c r="F171" s="9" t="s">
        <v>65</v>
      </c>
      <c r="G171" s="9" t="s">
        <v>66</v>
      </c>
    </row>
    <row r="172" spans="1:19" ht="15" customHeight="1" x14ac:dyDescent="0.25">
      <c r="A172" s="34">
        <v>43744</v>
      </c>
      <c r="B172" s="17" t="s">
        <v>75</v>
      </c>
      <c r="C172" s="16" t="s">
        <v>90</v>
      </c>
      <c r="D172" s="12"/>
      <c r="E172" s="12"/>
      <c r="F172" s="12"/>
      <c r="G172" s="12">
        <v>250000</v>
      </c>
    </row>
    <row r="173" spans="1:19" ht="30" x14ac:dyDescent="0.25">
      <c r="A173" s="34">
        <v>43746</v>
      </c>
      <c r="B173" s="17" t="s">
        <v>75</v>
      </c>
      <c r="C173" s="16" t="s">
        <v>21</v>
      </c>
      <c r="D173" s="12"/>
      <c r="E173" s="12"/>
      <c r="F173" s="12">
        <v>75000</v>
      </c>
      <c r="G173" s="12"/>
    </row>
    <row r="174" spans="1:19" ht="30" x14ac:dyDescent="0.25">
      <c r="A174" s="34">
        <v>43752</v>
      </c>
      <c r="B174" s="17" t="s">
        <v>75</v>
      </c>
      <c r="C174" s="16" t="s">
        <v>26</v>
      </c>
      <c r="D174" s="12"/>
      <c r="E174" s="12">
        <v>150000</v>
      </c>
      <c r="F174" s="12"/>
      <c r="G174" s="12"/>
    </row>
    <row r="175" spans="1:19" ht="30" x14ac:dyDescent="0.25">
      <c r="A175" s="34">
        <v>43752</v>
      </c>
      <c r="B175" s="17" t="s">
        <v>75</v>
      </c>
      <c r="C175" s="16" t="s">
        <v>27</v>
      </c>
      <c r="D175" s="12"/>
      <c r="E175" s="12">
        <v>100000</v>
      </c>
      <c r="F175" s="12"/>
      <c r="G175" s="12"/>
    </row>
    <row r="176" spans="1:19" ht="30" x14ac:dyDescent="0.25">
      <c r="A176" s="34">
        <v>43752</v>
      </c>
      <c r="B176" s="17" t="s">
        <v>75</v>
      </c>
      <c r="C176" s="16" t="s">
        <v>30</v>
      </c>
      <c r="D176" s="12"/>
      <c r="E176" s="12">
        <v>1500000</v>
      </c>
      <c r="F176" s="12"/>
      <c r="G176" s="12"/>
    </row>
    <row r="177" spans="1:7" ht="30" x14ac:dyDescent="0.25">
      <c r="A177" s="34">
        <v>43752</v>
      </c>
      <c r="B177" s="17" t="s">
        <v>75</v>
      </c>
      <c r="C177" s="16" t="s">
        <v>31</v>
      </c>
      <c r="D177" s="12"/>
      <c r="E177" s="12">
        <v>740000</v>
      </c>
      <c r="F177" s="12"/>
      <c r="G177" s="12"/>
    </row>
    <row r="178" spans="1:7" ht="30" x14ac:dyDescent="0.25">
      <c r="A178" s="34">
        <v>43752</v>
      </c>
      <c r="B178" s="17" t="s">
        <v>75</v>
      </c>
      <c r="C178" s="16" t="s">
        <v>32</v>
      </c>
      <c r="D178" s="12"/>
      <c r="E178" s="12">
        <v>350000</v>
      </c>
      <c r="F178" s="12"/>
      <c r="G178" s="12"/>
    </row>
    <row r="179" spans="1:7" ht="30" x14ac:dyDescent="0.25">
      <c r="A179" s="34">
        <v>43752</v>
      </c>
      <c r="B179" s="17" t="s">
        <v>75</v>
      </c>
      <c r="C179" s="16" t="s">
        <v>35</v>
      </c>
      <c r="D179" s="12"/>
      <c r="E179" s="12">
        <v>270000</v>
      </c>
      <c r="F179" s="12"/>
      <c r="G179" s="12"/>
    </row>
    <row r="180" spans="1:7" ht="45" x14ac:dyDescent="0.25">
      <c r="A180" s="34">
        <v>43756</v>
      </c>
      <c r="B180" s="17" t="s">
        <v>75</v>
      </c>
      <c r="C180" s="16" t="s">
        <v>38</v>
      </c>
      <c r="D180" s="12"/>
      <c r="E180" s="12">
        <v>120000</v>
      </c>
      <c r="F180" s="12"/>
      <c r="G180" s="12"/>
    </row>
    <row r="181" spans="1:7" ht="45" x14ac:dyDescent="0.25">
      <c r="A181" s="34">
        <v>43756</v>
      </c>
      <c r="B181" s="17" t="s">
        <v>75</v>
      </c>
      <c r="C181" s="16" t="s">
        <v>40</v>
      </c>
      <c r="D181" s="12"/>
      <c r="E181" s="12">
        <v>1200000</v>
      </c>
      <c r="F181" s="12"/>
      <c r="G181" s="12"/>
    </row>
    <row r="182" spans="1:7" ht="45" x14ac:dyDescent="0.25">
      <c r="A182" s="34">
        <v>43756</v>
      </c>
      <c r="B182" s="17" t="s">
        <v>75</v>
      </c>
      <c r="C182" s="16" t="s">
        <v>41</v>
      </c>
      <c r="D182" s="12"/>
      <c r="E182" s="12">
        <v>150000</v>
      </c>
      <c r="F182" s="12"/>
      <c r="G182" s="12"/>
    </row>
    <row r="183" spans="1:7" ht="45" x14ac:dyDescent="0.25">
      <c r="A183" s="34">
        <v>43756</v>
      </c>
      <c r="B183" s="17" t="s">
        <v>75</v>
      </c>
      <c r="C183" s="16" t="s">
        <v>44</v>
      </c>
      <c r="D183" s="12"/>
      <c r="E183" s="12">
        <v>1650000</v>
      </c>
      <c r="F183" s="12"/>
      <c r="G183" s="12"/>
    </row>
    <row r="184" spans="1:7" ht="45" x14ac:dyDescent="0.25">
      <c r="A184" s="34">
        <v>43756</v>
      </c>
      <c r="B184" s="17" t="s">
        <v>75</v>
      </c>
      <c r="C184" s="16" t="s">
        <v>46</v>
      </c>
      <c r="D184" s="12"/>
      <c r="E184" s="12">
        <v>60000</v>
      </c>
      <c r="F184" s="12"/>
      <c r="G184" s="12"/>
    </row>
    <row r="185" spans="1:7" x14ac:dyDescent="0.25">
      <c r="A185" s="34">
        <v>43758</v>
      </c>
      <c r="B185" s="17" t="s">
        <v>75</v>
      </c>
      <c r="C185" s="16" t="s">
        <v>85</v>
      </c>
      <c r="D185" s="12"/>
      <c r="E185" s="12">
        <v>190000</v>
      </c>
      <c r="F185" s="12"/>
      <c r="G185" s="12"/>
    </row>
    <row r="186" spans="1:7" ht="30" x14ac:dyDescent="0.25">
      <c r="A186" s="34">
        <v>43759</v>
      </c>
      <c r="B186" s="17" t="s">
        <v>75</v>
      </c>
      <c r="C186" s="16" t="s">
        <v>82</v>
      </c>
      <c r="D186" s="12"/>
      <c r="E186" s="12">
        <v>250000</v>
      </c>
      <c r="F186" s="12"/>
      <c r="G186" s="12"/>
    </row>
    <row r="187" spans="1:7" ht="15.6" customHeight="1" x14ac:dyDescent="0.25">
      <c r="A187" s="34">
        <v>43766</v>
      </c>
      <c r="B187" s="17" t="s">
        <v>75</v>
      </c>
      <c r="C187" s="16" t="s">
        <v>56</v>
      </c>
      <c r="D187" s="22"/>
      <c r="E187" s="12">
        <v>560000</v>
      </c>
      <c r="F187" s="12"/>
      <c r="G187" s="12"/>
    </row>
    <row r="188" spans="1:7" s="50" customFormat="1" ht="14.25" x14ac:dyDescent="0.2">
      <c r="A188" s="37"/>
      <c r="B188" s="223" t="s">
        <v>94</v>
      </c>
      <c r="C188" s="224"/>
      <c r="D188" s="38">
        <f>SUM(D172:D187)</f>
        <v>0</v>
      </c>
      <c r="E188" s="38">
        <f t="shared" ref="E188:G188" si="6">SUM(E172:E187)</f>
        <v>7290000</v>
      </c>
      <c r="F188" s="38">
        <f t="shared" si="6"/>
        <v>75000</v>
      </c>
      <c r="G188" s="38">
        <f t="shared" si="6"/>
        <v>250000</v>
      </c>
    </row>
    <row r="190" spans="1:7" ht="15.75" x14ac:dyDescent="0.25">
      <c r="B190" s="225" t="s">
        <v>76</v>
      </c>
      <c r="C190" s="225"/>
    </row>
    <row r="191" spans="1:7" x14ac:dyDescent="0.25">
      <c r="A191" s="219" t="s">
        <v>61</v>
      </c>
      <c r="B191" s="220" t="s">
        <v>67</v>
      </c>
      <c r="C191" s="220" t="s">
        <v>62</v>
      </c>
      <c r="D191" s="39" t="s">
        <v>69</v>
      </c>
      <c r="E191" s="221" t="s">
        <v>70</v>
      </c>
      <c r="F191" s="221"/>
      <c r="G191" s="221"/>
    </row>
    <row r="192" spans="1:7" ht="42.75" x14ac:dyDescent="0.25">
      <c r="A192" s="219"/>
      <c r="B192" s="220"/>
      <c r="C192" s="220"/>
      <c r="D192" s="8" t="s">
        <v>63</v>
      </c>
      <c r="E192" s="9" t="s">
        <v>64</v>
      </c>
      <c r="F192" s="9" t="s">
        <v>65</v>
      </c>
      <c r="G192" s="9" t="s">
        <v>66</v>
      </c>
    </row>
    <row r="193" spans="1:9" x14ac:dyDescent="0.25">
      <c r="A193" s="34">
        <v>43745</v>
      </c>
      <c r="B193" s="17" t="s">
        <v>76</v>
      </c>
      <c r="C193" s="16" t="s">
        <v>18</v>
      </c>
      <c r="D193" s="12"/>
      <c r="E193" s="12">
        <v>330000</v>
      </c>
      <c r="F193" s="12"/>
      <c r="G193" s="12"/>
    </row>
    <row r="194" spans="1:9" x14ac:dyDescent="0.25">
      <c r="A194" s="34">
        <v>43748</v>
      </c>
      <c r="B194" s="17" t="s">
        <v>76</v>
      </c>
      <c r="C194" s="16" t="s">
        <v>23</v>
      </c>
      <c r="D194" s="12"/>
      <c r="E194" s="12">
        <v>5000000</v>
      </c>
      <c r="F194" s="12"/>
      <c r="G194" s="12"/>
    </row>
    <row r="195" spans="1:9" ht="14.45" customHeight="1" x14ac:dyDescent="0.25">
      <c r="A195" s="34">
        <v>43759</v>
      </c>
      <c r="B195" s="17" t="s">
        <v>76</v>
      </c>
      <c r="C195" s="16" t="s">
        <v>80</v>
      </c>
      <c r="D195" s="12"/>
      <c r="E195" s="12">
        <v>332000</v>
      </c>
      <c r="F195" s="12"/>
      <c r="G195" s="12"/>
    </row>
    <row r="196" spans="1:9" x14ac:dyDescent="0.25">
      <c r="A196" s="34">
        <v>43759</v>
      </c>
      <c r="B196" s="17" t="s">
        <v>76</v>
      </c>
      <c r="C196" s="16" t="s">
        <v>50</v>
      </c>
      <c r="D196" s="12"/>
      <c r="E196" s="12">
        <v>636000</v>
      </c>
      <c r="F196" s="12"/>
      <c r="G196" s="12"/>
    </row>
    <row r="197" spans="1:9" x14ac:dyDescent="0.25">
      <c r="A197" s="34">
        <v>43764</v>
      </c>
      <c r="B197" s="17" t="s">
        <v>76</v>
      </c>
      <c r="C197" s="16" t="s">
        <v>52</v>
      </c>
      <c r="D197" s="12"/>
      <c r="E197" s="12">
        <v>500000</v>
      </c>
      <c r="F197" s="12"/>
      <c r="G197" s="12"/>
    </row>
    <row r="198" spans="1:9" s="50" customFormat="1" ht="14.25" x14ac:dyDescent="0.2">
      <c r="A198" s="37"/>
      <c r="B198" s="223" t="s">
        <v>94</v>
      </c>
      <c r="C198" s="224"/>
      <c r="D198" s="38">
        <f>SUM(D193:D197)</f>
        <v>0</v>
      </c>
      <c r="E198" s="38">
        <f t="shared" ref="E198:G198" si="7">SUM(E193:E197)</f>
        <v>6798000</v>
      </c>
      <c r="F198" s="38">
        <f t="shared" si="7"/>
        <v>0</v>
      </c>
      <c r="G198" s="38">
        <f t="shared" si="7"/>
        <v>0</v>
      </c>
    </row>
    <row r="200" spans="1:9" s="53" customFormat="1" x14ac:dyDescent="0.25">
      <c r="A200" s="266"/>
      <c r="B200" s="95" t="s">
        <v>283</v>
      </c>
      <c r="C200" s="267"/>
      <c r="D200" s="267"/>
      <c r="E200" s="95" t="s">
        <v>284</v>
      </c>
      <c r="G200" s="66"/>
      <c r="I200" s="66"/>
    </row>
    <row r="201" spans="1:9" s="53" customFormat="1" x14ac:dyDescent="0.25">
      <c r="E201" s="266" t="s">
        <v>285</v>
      </c>
    </row>
  </sheetData>
  <autoFilter ref="A5:G80">
    <filterColumn colId="4" showButton="0"/>
    <filterColumn colId="5" showButton="0"/>
  </autoFilter>
  <mergeCells count="57">
    <mergeCell ref="B198:C198"/>
    <mergeCell ref="B87:C87"/>
    <mergeCell ref="B93:C93"/>
    <mergeCell ref="B106:C106"/>
    <mergeCell ref="B137:C137"/>
    <mergeCell ref="B145:C145"/>
    <mergeCell ref="B159:C159"/>
    <mergeCell ref="B169:C169"/>
    <mergeCell ref="B190:C190"/>
    <mergeCell ref="B170:B171"/>
    <mergeCell ref="C170:C171"/>
    <mergeCell ref="A191:A192"/>
    <mergeCell ref="B191:B192"/>
    <mergeCell ref="C191:C192"/>
    <mergeCell ref="E191:G191"/>
    <mergeCell ref="B91:C91"/>
    <mergeCell ref="B104:C104"/>
    <mergeCell ref="B135:C135"/>
    <mergeCell ref="B143:C143"/>
    <mergeCell ref="B157:C157"/>
    <mergeCell ref="B167:C167"/>
    <mergeCell ref="B188:C188"/>
    <mergeCell ref="A160:A161"/>
    <mergeCell ref="B160:B161"/>
    <mergeCell ref="C160:C161"/>
    <mergeCell ref="E160:G160"/>
    <mergeCell ref="A170:A171"/>
    <mergeCell ref="E170:G170"/>
    <mergeCell ref="A138:A139"/>
    <mergeCell ref="B138:B139"/>
    <mergeCell ref="C138:C139"/>
    <mergeCell ref="E138:G138"/>
    <mergeCell ref="A146:A147"/>
    <mergeCell ref="B146:B147"/>
    <mergeCell ref="C146:C147"/>
    <mergeCell ref="E146:G146"/>
    <mergeCell ref="A94:A95"/>
    <mergeCell ref="B94:B95"/>
    <mergeCell ref="C94:C95"/>
    <mergeCell ref="E94:G94"/>
    <mergeCell ref="A107:A108"/>
    <mergeCell ref="B107:B108"/>
    <mergeCell ref="C107:C108"/>
    <mergeCell ref="E107:G107"/>
    <mergeCell ref="A85:C85"/>
    <mergeCell ref="A88:A89"/>
    <mergeCell ref="B88:B89"/>
    <mergeCell ref="C88:C89"/>
    <mergeCell ref="E88:G88"/>
    <mergeCell ref="B80:C80"/>
    <mergeCell ref="A3:G3"/>
    <mergeCell ref="A4:G4"/>
    <mergeCell ref="A5:A6"/>
    <mergeCell ref="C5:C6"/>
    <mergeCell ref="D5"/>
    <mergeCell ref="E5:G5"/>
    <mergeCell ref="B5:B6"/>
  </mergeCells>
  <pageMargins left="0.28999999999999998" right="0.39" top="0.44" bottom="0.38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"/>
  <sheetViews>
    <sheetView tabSelected="1" topLeftCell="A179" zoomScale="70" zoomScaleNormal="70" workbookViewId="0">
      <selection activeCell="I201" sqref="I201"/>
    </sheetView>
  </sheetViews>
  <sheetFormatPr defaultRowHeight="15" x14ac:dyDescent="0.25"/>
  <cols>
    <col min="1" max="1" width="4.140625" style="86" customWidth="1"/>
    <col min="2" max="2" width="6.42578125" style="86" customWidth="1"/>
    <col min="3" max="5" width="9.140625" style="86"/>
    <col min="6" max="6" width="7.7109375" style="86" customWidth="1"/>
    <col min="7" max="7" width="9.140625" style="86"/>
    <col min="8" max="8" width="6" style="86" customWidth="1"/>
    <col min="9" max="9" width="9.28515625" style="86" bestFit="1" customWidth="1"/>
    <col min="10" max="10" width="10.7109375" style="86" bestFit="1" customWidth="1"/>
    <col min="11" max="11" width="9.28515625" style="86" bestFit="1" customWidth="1"/>
    <col min="12" max="12" width="11.7109375" style="86" customWidth="1"/>
    <col min="13" max="13" width="9.28515625" style="86" bestFit="1" customWidth="1"/>
    <col min="14" max="14" width="9.85546875" style="86" bestFit="1" customWidth="1"/>
    <col min="15" max="15" width="10.7109375" style="86" bestFit="1" customWidth="1"/>
    <col min="16" max="16384" width="9.140625" style="86"/>
  </cols>
  <sheetData>
    <row r="1" spans="1:16" ht="16.5" x14ac:dyDescent="0.25">
      <c r="A1" s="82" t="s">
        <v>59</v>
      </c>
      <c r="B1" s="83"/>
      <c r="C1" s="84"/>
      <c r="D1" s="85"/>
      <c r="E1" s="85"/>
      <c r="F1" s="85"/>
      <c r="I1" s="87"/>
      <c r="J1" s="87"/>
      <c r="K1" s="88"/>
      <c r="L1" s="87"/>
      <c r="M1" s="87" t="s">
        <v>95</v>
      </c>
      <c r="P1" s="87"/>
    </row>
    <row r="2" spans="1:16" ht="15.75" x14ac:dyDescent="0.25">
      <c r="A2" s="89" t="s">
        <v>60</v>
      </c>
      <c r="B2" s="90"/>
      <c r="C2" s="91"/>
      <c r="D2" s="92"/>
      <c r="E2" s="92"/>
      <c r="F2" s="92"/>
      <c r="I2" s="93"/>
      <c r="J2" s="93"/>
      <c r="K2" s="94"/>
      <c r="L2" s="93"/>
      <c r="M2" s="93" t="s">
        <v>96</v>
      </c>
      <c r="P2" s="93"/>
    </row>
    <row r="3" spans="1:16" ht="20.25" x14ac:dyDescent="0.3">
      <c r="A3" s="226" t="s">
        <v>119</v>
      </c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226"/>
      <c r="M3" s="226"/>
      <c r="N3" s="226"/>
      <c r="O3" s="226"/>
      <c r="P3" s="226"/>
    </row>
    <row r="4" spans="1:16" ht="15.75" thickBot="1" x14ac:dyDescent="0.3">
      <c r="A4" s="228" t="s">
        <v>120</v>
      </c>
      <c r="B4" s="228"/>
      <c r="C4" s="228"/>
      <c r="D4" s="228"/>
      <c r="E4" s="228"/>
      <c r="F4" s="228"/>
      <c r="G4" s="228"/>
      <c r="H4" s="228"/>
      <c r="I4" s="228"/>
      <c r="J4" s="228"/>
      <c r="K4" s="229"/>
      <c r="L4" s="228"/>
      <c r="M4" s="228"/>
      <c r="N4" s="228"/>
      <c r="O4" s="228"/>
      <c r="P4" s="228"/>
    </row>
    <row r="5" spans="1:16" ht="15.75" thickTop="1" x14ac:dyDescent="0.25">
      <c r="A5" s="230" t="s">
        <v>98</v>
      </c>
      <c r="B5" s="232" t="s">
        <v>121</v>
      </c>
      <c r="C5" s="234" t="s">
        <v>122</v>
      </c>
      <c r="D5" s="234" t="s">
        <v>123</v>
      </c>
      <c r="E5" s="234"/>
      <c r="F5" s="234"/>
      <c r="G5" s="236" t="s">
        <v>124</v>
      </c>
      <c r="H5" s="236"/>
      <c r="I5" s="236"/>
      <c r="J5" s="236"/>
      <c r="K5" s="237"/>
      <c r="L5" s="238" t="s">
        <v>125</v>
      </c>
      <c r="M5" s="236"/>
      <c r="N5" s="236"/>
      <c r="O5" s="236"/>
      <c r="P5" s="240" t="s">
        <v>99</v>
      </c>
    </row>
    <row r="6" spans="1:16" ht="21" x14ac:dyDescent="0.25">
      <c r="A6" s="231"/>
      <c r="B6" s="233"/>
      <c r="C6" s="235"/>
      <c r="D6" s="96" t="s">
        <v>126</v>
      </c>
      <c r="E6" s="97" t="s">
        <v>127</v>
      </c>
      <c r="F6" s="97" t="s">
        <v>128</v>
      </c>
      <c r="G6" s="97" t="s">
        <v>129</v>
      </c>
      <c r="H6" s="98" t="s">
        <v>130</v>
      </c>
      <c r="I6" s="97" t="s">
        <v>131</v>
      </c>
      <c r="J6" s="97" t="s">
        <v>132</v>
      </c>
      <c r="K6" s="99" t="s">
        <v>133</v>
      </c>
      <c r="L6" s="239"/>
      <c r="M6" s="97" t="s">
        <v>280</v>
      </c>
      <c r="N6" s="97" t="s">
        <v>281</v>
      </c>
      <c r="O6" s="97" t="s">
        <v>282</v>
      </c>
      <c r="P6" s="241"/>
    </row>
    <row r="7" spans="1:16" ht="21.75" x14ac:dyDescent="0.25">
      <c r="A7" s="100">
        <v>1</v>
      </c>
      <c r="B7" s="101" t="s">
        <v>134</v>
      </c>
      <c r="C7" s="102" t="s">
        <v>135</v>
      </c>
      <c r="D7" s="103" t="s">
        <v>136</v>
      </c>
      <c r="E7" s="103" t="s">
        <v>137</v>
      </c>
      <c r="F7" s="102"/>
      <c r="G7" s="104" t="s">
        <v>138</v>
      </c>
      <c r="H7" s="104">
        <v>9</v>
      </c>
      <c r="I7" s="105">
        <v>255000</v>
      </c>
      <c r="J7" s="105">
        <v>2295000</v>
      </c>
      <c r="K7" s="106">
        <v>0.35</v>
      </c>
      <c r="L7" s="107">
        <v>1491750</v>
      </c>
      <c r="M7" s="105"/>
      <c r="N7" s="105"/>
      <c r="O7" s="105">
        <v>31619250</v>
      </c>
      <c r="P7" s="108"/>
    </row>
    <row r="8" spans="1:16" x14ac:dyDescent="0.25">
      <c r="A8" s="109"/>
      <c r="B8" s="101" t="s">
        <v>134</v>
      </c>
      <c r="C8" s="102" t="s">
        <v>135</v>
      </c>
      <c r="D8" s="103" t="s">
        <v>136</v>
      </c>
      <c r="E8" s="103"/>
      <c r="F8" s="110"/>
      <c r="G8" s="111" t="s">
        <v>139</v>
      </c>
      <c r="H8" s="111">
        <v>4</v>
      </c>
      <c r="I8" s="112">
        <v>455000</v>
      </c>
      <c r="J8" s="105">
        <v>1820000</v>
      </c>
      <c r="K8" s="106">
        <v>0.35</v>
      </c>
      <c r="L8" s="112">
        <v>1183000</v>
      </c>
      <c r="M8" s="112"/>
      <c r="N8" s="112"/>
      <c r="O8" s="112"/>
      <c r="P8" s="113"/>
    </row>
    <row r="9" spans="1:16" x14ac:dyDescent="0.25">
      <c r="A9" s="109"/>
      <c r="B9" s="101" t="s">
        <v>134</v>
      </c>
      <c r="C9" s="102" t="s">
        <v>135</v>
      </c>
      <c r="D9" s="103" t="s">
        <v>136</v>
      </c>
      <c r="E9" s="103"/>
      <c r="F9" s="110"/>
      <c r="G9" s="111" t="s">
        <v>140</v>
      </c>
      <c r="H9" s="111">
        <v>23</v>
      </c>
      <c r="I9" s="112">
        <v>265000</v>
      </c>
      <c r="J9" s="105">
        <v>6095000</v>
      </c>
      <c r="K9" s="106">
        <v>0.35</v>
      </c>
      <c r="L9" s="112">
        <v>3961750</v>
      </c>
      <c r="M9" s="112"/>
      <c r="N9" s="112"/>
      <c r="O9" s="112"/>
      <c r="P9" s="113"/>
    </row>
    <row r="10" spans="1:16" x14ac:dyDescent="0.25">
      <c r="A10" s="109"/>
      <c r="B10" s="101" t="s">
        <v>134</v>
      </c>
      <c r="C10" s="102" t="s">
        <v>135</v>
      </c>
      <c r="D10" s="103" t="s">
        <v>136</v>
      </c>
      <c r="E10" s="103"/>
      <c r="F10" s="114"/>
      <c r="G10" s="111" t="s">
        <v>141</v>
      </c>
      <c r="H10" s="111">
        <v>7</v>
      </c>
      <c r="I10" s="112">
        <v>465000</v>
      </c>
      <c r="J10" s="105">
        <v>3255000</v>
      </c>
      <c r="K10" s="106">
        <v>0.35</v>
      </c>
      <c r="L10" s="112">
        <v>2115750</v>
      </c>
      <c r="M10" s="112"/>
      <c r="N10" s="112"/>
      <c r="O10" s="112"/>
      <c r="P10" s="113"/>
    </row>
    <row r="11" spans="1:16" x14ac:dyDescent="0.25">
      <c r="A11" s="109"/>
      <c r="B11" s="101" t="s">
        <v>134</v>
      </c>
      <c r="C11" s="102" t="s">
        <v>135</v>
      </c>
      <c r="D11" s="103" t="s">
        <v>136</v>
      </c>
      <c r="E11" s="103"/>
      <c r="F11" s="114"/>
      <c r="G11" s="111" t="s">
        <v>142</v>
      </c>
      <c r="H11" s="111">
        <v>4</v>
      </c>
      <c r="I11" s="112">
        <v>275000</v>
      </c>
      <c r="J11" s="105">
        <v>1100000</v>
      </c>
      <c r="K11" s="106">
        <v>0.35</v>
      </c>
      <c r="L11" s="112">
        <v>715000</v>
      </c>
      <c r="M11" s="112"/>
      <c r="N11" s="112"/>
      <c r="O11" s="112"/>
      <c r="P11" s="113"/>
    </row>
    <row r="12" spans="1:16" x14ac:dyDescent="0.25">
      <c r="A12" s="109"/>
      <c r="B12" s="101" t="s">
        <v>134</v>
      </c>
      <c r="C12" s="102" t="s">
        <v>135</v>
      </c>
      <c r="D12" s="103" t="s">
        <v>136</v>
      </c>
      <c r="E12" s="103"/>
      <c r="F12" s="114"/>
      <c r="G12" s="111" t="s">
        <v>143</v>
      </c>
      <c r="H12" s="111">
        <v>4</v>
      </c>
      <c r="I12" s="112">
        <v>475000</v>
      </c>
      <c r="J12" s="105">
        <v>1900000</v>
      </c>
      <c r="K12" s="106">
        <v>0.35</v>
      </c>
      <c r="L12" s="112">
        <v>1235000</v>
      </c>
      <c r="M12" s="112"/>
      <c r="N12" s="112"/>
      <c r="O12" s="112"/>
      <c r="P12" s="115"/>
    </row>
    <row r="13" spans="1:16" ht="32.25" x14ac:dyDescent="0.25">
      <c r="A13" s="109"/>
      <c r="B13" s="101" t="s">
        <v>134</v>
      </c>
      <c r="C13" s="102" t="s">
        <v>135</v>
      </c>
      <c r="D13" s="103" t="s">
        <v>136</v>
      </c>
      <c r="E13" s="103"/>
      <c r="F13" s="114"/>
      <c r="G13" s="111" t="s">
        <v>144</v>
      </c>
      <c r="H13" s="111">
        <v>8</v>
      </c>
      <c r="I13" s="112">
        <v>285000</v>
      </c>
      <c r="J13" s="105">
        <v>2280000</v>
      </c>
      <c r="K13" s="106">
        <v>0.35</v>
      </c>
      <c r="L13" s="112">
        <v>1482000</v>
      </c>
      <c r="M13" s="112"/>
      <c r="N13" s="112"/>
      <c r="O13" s="112"/>
      <c r="P13" s="115" t="s">
        <v>145</v>
      </c>
    </row>
    <row r="14" spans="1:16" x14ac:dyDescent="0.25">
      <c r="A14" s="109"/>
      <c r="B14" s="101" t="s">
        <v>134</v>
      </c>
      <c r="C14" s="102" t="s">
        <v>135</v>
      </c>
      <c r="D14" s="103" t="s">
        <v>136</v>
      </c>
      <c r="E14" s="103"/>
      <c r="F14" s="114"/>
      <c r="G14" s="111" t="s">
        <v>146</v>
      </c>
      <c r="H14" s="111">
        <v>7</v>
      </c>
      <c r="I14" s="112">
        <v>485000</v>
      </c>
      <c r="J14" s="105">
        <v>3395000</v>
      </c>
      <c r="K14" s="106">
        <v>0.35</v>
      </c>
      <c r="L14" s="112">
        <v>2206750</v>
      </c>
      <c r="M14" s="112"/>
      <c r="N14" s="112"/>
      <c r="O14" s="112"/>
      <c r="P14" s="113"/>
    </row>
    <row r="15" spans="1:16" x14ac:dyDescent="0.25">
      <c r="A15" s="109"/>
      <c r="B15" s="101" t="s">
        <v>134</v>
      </c>
      <c r="C15" s="102" t="s">
        <v>135</v>
      </c>
      <c r="D15" s="103" t="s">
        <v>136</v>
      </c>
      <c r="E15" s="103"/>
      <c r="F15" s="114"/>
      <c r="G15" s="111" t="s">
        <v>147</v>
      </c>
      <c r="H15" s="111">
        <v>17</v>
      </c>
      <c r="I15" s="112">
        <v>550000</v>
      </c>
      <c r="J15" s="105">
        <v>9350000</v>
      </c>
      <c r="K15" s="106">
        <v>0.35</v>
      </c>
      <c r="L15" s="112">
        <v>6077500</v>
      </c>
      <c r="M15" s="112"/>
      <c r="N15" s="112"/>
      <c r="O15" s="112"/>
      <c r="P15" s="113"/>
    </row>
    <row r="16" spans="1:16" x14ac:dyDescent="0.25">
      <c r="A16" s="109"/>
      <c r="B16" s="101" t="s">
        <v>134</v>
      </c>
      <c r="C16" s="102" t="s">
        <v>135</v>
      </c>
      <c r="D16" s="103" t="s">
        <v>136</v>
      </c>
      <c r="E16" s="103"/>
      <c r="F16" s="114"/>
      <c r="G16" s="111" t="s">
        <v>148</v>
      </c>
      <c r="H16" s="111">
        <v>27</v>
      </c>
      <c r="I16" s="112">
        <v>450000</v>
      </c>
      <c r="J16" s="105">
        <v>12150000</v>
      </c>
      <c r="K16" s="106">
        <v>0.35</v>
      </c>
      <c r="L16" s="112">
        <v>7897500</v>
      </c>
      <c r="M16" s="112"/>
      <c r="N16" s="112"/>
      <c r="O16" s="112"/>
      <c r="P16" s="113"/>
    </row>
    <row r="17" spans="1:16" x14ac:dyDescent="0.25">
      <c r="A17" s="109"/>
      <c r="B17" s="101" t="s">
        <v>134</v>
      </c>
      <c r="C17" s="102" t="s">
        <v>135</v>
      </c>
      <c r="D17" s="103" t="s">
        <v>136</v>
      </c>
      <c r="E17" s="103"/>
      <c r="F17" s="114"/>
      <c r="G17" s="111" t="s">
        <v>149</v>
      </c>
      <c r="H17" s="111">
        <v>3</v>
      </c>
      <c r="I17" s="112">
        <v>455000</v>
      </c>
      <c r="J17" s="105">
        <v>1365000</v>
      </c>
      <c r="K17" s="106">
        <v>0.35</v>
      </c>
      <c r="L17" s="112">
        <v>887250</v>
      </c>
      <c r="M17" s="112"/>
      <c r="N17" s="112"/>
      <c r="O17" s="112"/>
      <c r="P17" s="113"/>
    </row>
    <row r="18" spans="1:16" x14ac:dyDescent="0.25">
      <c r="A18" s="116"/>
      <c r="B18" s="101" t="s">
        <v>134</v>
      </c>
      <c r="C18" s="102" t="s">
        <v>135</v>
      </c>
      <c r="D18" s="103" t="s">
        <v>136</v>
      </c>
      <c r="E18" s="103"/>
      <c r="F18" s="117"/>
      <c r="G18" s="118" t="s">
        <v>150</v>
      </c>
      <c r="H18" s="118">
        <v>8</v>
      </c>
      <c r="I18" s="119">
        <v>455000</v>
      </c>
      <c r="J18" s="120">
        <v>3640000</v>
      </c>
      <c r="K18" s="121">
        <v>0.35</v>
      </c>
      <c r="L18" s="119">
        <v>2366000</v>
      </c>
      <c r="M18" s="119"/>
      <c r="N18" s="119"/>
      <c r="O18" s="119"/>
      <c r="P18" s="122"/>
    </row>
    <row r="19" spans="1:16" x14ac:dyDescent="0.25">
      <c r="A19" s="123">
        <v>2</v>
      </c>
      <c r="B19" s="124" t="s">
        <v>134</v>
      </c>
      <c r="C19" s="125" t="s">
        <v>151</v>
      </c>
      <c r="D19" s="126" t="s">
        <v>136</v>
      </c>
      <c r="E19" s="126"/>
      <c r="F19" s="127"/>
      <c r="G19" s="128" t="s">
        <v>149</v>
      </c>
      <c r="H19" s="128">
        <v>1</v>
      </c>
      <c r="I19" s="129">
        <v>455000</v>
      </c>
      <c r="J19" s="129">
        <v>455000</v>
      </c>
      <c r="K19" s="130">
        <v>0.41</v>
      </c>
      <c r="L19" s="129">
        <v>268450.00000000006</v>
      </c>
      <c r="M19" s="129"/>
      <c r="N19" s="129">
        <v>268450.00000000006</v>
      </c>
      <c r="O19" s="129"/>
      <c r="P19" s="131" t="s">
        <v>152</v>
      </c>
    </row>
    <row r="20" spans="1:16" ht="26.25" customHeight="1" x14ac:dyDescent="0.25">
      <c r="A20" s="100">
        <v>3</v>
      </c>
      <c r="B20" s="101" t="s">
        <v>153</v>
      </c>
      <c r="C20" s="102" t="s">
        <v>154</v>
      </c>
      <c r="D20" s="103" t="s">
        <v>155</v>
      </c>
      <c r="E20" s="103" t="s">
        <v>156</v>
      </c>
      <c r="F20" s="132"/>
      <c r="G20" s="104" t="s">
        <v>139</v>
      </c>
      <c r="H20" s="104">
        <v>12</v>
      </c>
      <c r="I20" s="105">
        <v>455000</v>
      </c>
      <c r="J20" s="105">
        <v>5460000</v>
      </c>
      <c r="K20" s="106">
        <v>0.41</v>
      </c>
      <c r="L20" s="105">
        <v>3221400.0000000005</v>
      </c>
      <c r="M20" s="105"/>
      <c r="N20" s="105"/>
      <c r="O20" s="105">
        <v>13310400.000000002</v>
      </c>
      <c r="P20" s="133" t="s">
        <v>157</v>
      </c>
    </row>
    <row r="21" spans="1:16" x14ac:dyDescent="0.25">
      <c r="A21" s="109"/>
      <c r="B21" s="101" t="s">
        <v>153</v>
      </c>
      <c r="C21" s="102" t="s">
        <v>154</v>
      </c>
      <c r="D21" s="103" t="s">
        <v>155</v>
      </c>
      <c r="E21" s="134"/>
      <c r="F21" s="114"/>
      <c r="G21" s="111" t="s">
        <v>141</v>
      </c>
      <c r="H21" s="111">
        <v>12</v>
      </c>
      <c r="I21" s="112">
        <v>465000</v>
      </c>
      <c r="J21" s="105">
        <v>5580000</v>
      </c>
      <c r="K21" s="135">
        <v>0.41</v>
      </c>
      <c r="L21" s="112">
        <v>3292200.0000000005</v>
      </c>
      <c r="M21" s="112"/>
      <c r="N21" s="112"/>
      <c r="O21" s="112"/>
      <c r="P21" s="113"/>
    </row>
    <row r="22" spans="1:16" x14ac:dyDescent="0.25">
      <c r="A22" s="109"/>
      <c r="B22" s="101" t="s">
        <v>153</v>
      </c>
      <c r="C22" s="110" t="s">
        <v>154</v>
      </c>
      <c r="D22" s="134" t="s">
        <v>155</v>
      </c>
      <c r="E22" s="134"/>
      <c r="F22" s="114"/>
      <c r="G22" s="111" t="s">
        <v>143</v>
      </c>
      <c r="H22" s="111">
        <v>12</v>
      </c>
      <c r="I22" s="112">
        <v>475000</v>
      </c>
      <c r="J22" s="105">
        <v>5700000</v>
      </c>
      <c r="K22" s="135">
        <v>0.41</v>
      </c>
      <c r="L22" s="112">
        <v>3363000.0000000005</v>
      </c>
      <c r="M22" s="112"/>
      <c r="N22" s="112"/>
      <c r="O22" s="112"/>
      <c r="P22" s="113"/>
    </row>
    <row r="23" spans="1:16" x14ac:dyDescent="0.25">
      <c r="A23" s="116"/>
      <c r="B23" s="101" t="s">
        <v>153</v>
      </c>
      <c r="C23" s="136" t="s">
        <v>154</v>
      </c>
      <c r="D23" s="137" t="s">
        <v>155</v>
      </c>
      <c r="E23" s="138"/>
      <c r="F23" s="117"/>
      <c r="G23" s="118" t="s">
        <v>158</v>
      </c>
      <c r="H23" s="118">
        <v>12</v>
      </c>
      <c r="I23" s="119">
        <v>485000</v>
      </c>
      <c r="J23" s="119">
        <v>5820000</v>
      </c>
      <c r="K23" s="121">
        <v>0.41</v>
      </c>
      <c r="L23" s="119">
        <v>3433800.0000000005</v>
      </c>
      <c r="M23" s="119"/>
      <c r="N23" s="119"/>
      <c r="O23" s="119"/>
      <c r="P23" s="139"/>
    </row>
    <row r="24" spans="1:16" ht="32.25" x14ac:dyDescent="0.25">
      <c r="A24" s="100">
        <v>4</v>
      </c>
      <c r="B24" s="140" t="s">
        <v>153</v>
      </c>
      <c r="C24" s="141" t="s">
        <v>154</v>
      </c>
      <c r="D24" s="103" t="s">
        <v>159</v>
      </c>
      <c r="E24" s="103" t="s">
        <v>160</v>
      </c>
      <c r="F24" s="132"/>
      <c r="G24" s="104" t="s">
        <v>149</v>
      </c>
      <c r="H24" s="104">
        <v>10</v>
      </c>
      <c r="I24" s="105">
        <v>455000</v>
      </c>
      <c r="J24" s="105">
        <v>4550000</v>
      </c>
      <c r="K24" s="106">
        <v>1</v>
      </c>
      <c r="L24" s="105">
        <v>0</v>
      </c>
      <c r="M24" s="105"/>
      <c r="N24" s="105"/>
      <c r="O24" s="105"/>
      <c r="P24" s="108"/>
    </row>
    <row r="25" spans="1:16" x14ac:dyDescent="0.25">
      <c r="A25" s="116"/>
      <c r="B25" s="142" t="s">
        <v>153</v>
      </c>
      <c r="C25" s="143" t="s">
        <v>154</v>
      </c>
      <c r="D25" s="138" t="s">
        <v>159</v>
      </c>
      <c r="E25" s="138"/>
      <c r="F25" s="117"/>
      <c r="G25" s="118" t="s">
        <v>139</v>
      </c>
      <c r="H25" s="118">
        <v>1</v>
      </c>
      <c r="I25" s="119">
        <v>455000</v>
      </c>
      <c r="J25" s="119">
        <v>455000</v>
      </c>
      <c r="K25" s="121">
        <v>1</v>
      </c>
      <c r="L25" s="119">
        <v>0</v>
      </c>
      <c r="M25" s="119"/>
      <c r="N25" s="119"/>
      <c r="O25" s="119"/>
      <c r="P25" s="139"/>
    </row>
    <row r="26" spans="1:16" x14ac:dyDescent="0.25">
      <c r="A26" s="100">
        <v>5</v>
      </c>
      <c r="B26" s="101" t="s">
        <v>153</v>
      </c>
      <c r="C26" s="102" t="s">
        <v>154</v>
      </c>
      <c r="D26" s="103" t="s">
        <v>161</v>
      </c>
      <c r="E26" s="103" t="s">
        <v>162</v>
      </c>
      <c r="F26" s="132"/>
      <c r="G26" s="104" t="s">
        <v>139</v>
      </c>
      <c r="H26" s="104">
        <v>1</v>
      </c>
      <c r="I26" s="105">
        <v>455000</v>
      </c>
      <c r="J26" s="105">
        <v>455000</v>
      </c>
      <c r="K26" s="106">
        <v>0.5</v>
      </c>
      <c r="L26" s="105">
        <v>227500</v>
      </c>
      <c r="M26" s="105"/>
      <c r="N26" s="105"/>
      <c r="O26" s="105">
        <v>2165000</v>
      </c>
      <c r="P26" s="108"/>
    </row>
    <row r="27" spans="1:16" x14ac:dyDescent="0.25">
      <c r="A27" s="109"/>
      <c r="B27" s="101" t="s">
        <v>153</v>
      </c>
      <c r="C27" s="102" t="s">
        <v>154</v>
      </c>
      <c r="D27" s="103" t="s">
        <v>161</v>
      </c>
      <c r="E27" s="134"/>
      <c r="F27" s="114"/>
      <c r="G27" s="111" t="s">
        <v>140</v>
      </c>
      <c r="H27" s="111">
        <v>1</v>
      </c>
      <c r="I27" s="112">
        <v>265000</v>
      </c>
      <c r="J27" s="105">
        <v>265000</v>
      </c>
      <c r="K27" s="135">
        <v>0.5</v>
      </c>
      <c r="L27" s="112">
        <v>132500</v>
      </c>
      <c r="M27" s="112"/>
      <c r="N27" s="112"/>
      <c r="O27" s="112"/>
      <c r="P27" s="113"/>
    </row>
    <row r="28" spans="1:16" x14ac:dyDescent="0.25">
      <c r="A28" s="109"/>
      <c r="B28" s="101" t="s">
        <v>153</v>
      </c>
      <c r="C28" s="102" t="s">
        <v>154</v>
      </c>
      <c r="D28" s="103" t="s">
        <v>161</v>
      </c>
      <c r="E28" s="134"/>
      <c r="F28" s="114"/>
      <c r="G28" s="111" t="s">
        <v>141</v>
      </c>
      <c r="H28" s="111">
        <v>1</v>
      </c>
      <c r="I28" s="112">
        <v>465000</v>
      </c>
      <c r="J28" s="105">
        <v>465000</v>
      </c>
      <c r="K28" s="135">
        <v>0.5</v>
      </c>
      <c r="L28" s="112">
        <v>232500</v>
      </c>
      <c r="M28" s="112"/>
      <c r="N28" s="112"/>
      <c r="O28" s="112"/>
      <c r="P28" s="113"/>
    </row>
    <row r="29" spans="1:16" x14ac:dyDescent="0.25">
      <c r="A29" s="109"/>
      <c r="B29" s="101" t="s">
        <v>153</v>
      </c>
      <c r="C29" s="102" t="s">
        <v>154</v>
      </c>
      <c r="D29" s="103" t="s">
        <v>161</v>
      </c>
      <c r="E29" s="134"/>
      <c r="F29" s="114"/>
      <c r="G29" s="111" t="s">
        <v>142</v>
      </c>
      <c r="H29" s="111">
        <v>1</v>
      </c>
      <c r="I29" s="112">
        <v>275000</v>
      </c>
      <c r="J29" s="105">
        <v>275000</v>
      </c>
      <c r="K29" s="135">
        <v>0.5</v>
      </c>
      <c r="L29" s="112">
        <v>137500</v>
      </c>
      <c r="M29" s="112"/>
      <c r="N29" s="112"/>
      <c r="O29" s="112"/>
      <c r="P29" s="113"/>
    </row>
    <row r="30" spans="1:16" x14ac:dyDescent="0.25">
      <c r="A30" s="109"/>
      <c r="B30" s="101" t="s">
        <v>153</v>
      </c>
      <c r="C30" s="102" t="s">
        <v>154</v>
      </c>
      <c r="D30" s="103" t="s">
        <v>161</v>
      </c>
      <c r="E30" s="134"/>
      <c r="F30" s="114"/>
      <c r="G30" s="111" t="s">
        <v>143</v>
      </c>
      <c r="H30" s="111">
        <v>1</v>
      </c>
      <c r="I30" s="112">
        <v>475000</v>
      </c>
      <c r="J30" s="105">
        <v>475000</v>
      </c>
      <c r="K30" s="135">
        <v>0.5</v>
      </c>
      <c r="L30" s="112">
        <v>237500</v>
      </c>
      <c r="M30" s="112"/>
      <c r="N30" s="112"/>
      <c r="O30" s="112"/>
      <c r="P30" s="113"/>
    </row>
    <row r="31" spans="1:16" x14ac:dyDescent="0.25">
      <c r="A31" s="109"/>
      <c r="B31" s="101" t="s">
        <v>153</v>
      </c>
      <c r="C31" s="102" t="s">
        <v>154</v>
      </c>
      <c r="D31" s="103" t="s">
        <v>161</v>
      </c>
      <c r="E31" s="134"/>
      <c r="F31" s="114"/>
      <c r="G31" s="111" t="s">
        <v>158</v>
      </c>
      <c r="H31" s="111">
        <v>1</v>
      </c>
      <c r="I31" s="112">
        <v>485000</v>
      </c>
      <c r="J31" s="105">
        <v>485000</v>
      </c>
      <c r="K31" s="135">
        <v>0.5</v>
      </c>
      <c r="L31" s="112">
        <v>242500</v>
      </c>
      <c r="M31" s="112"/>
      <c r="N31" s="112"/>
      <c r="O31" s="112"/>
      <c r="P31" s="113"/>
    </row>
    <row r="32" spans="1:16" x14ac:dyDescent="0.25">
      <c r="A32" s="109"/>
      <c r="B32" s="101" t="s">
        <v>153</v>
      </c>
      <c r="C32" s="102" t="s">
        <v>154</v>
      </c>
      <c r="D32" s="103" t="s">
        <v>161</v>
      </c>
      <c r="E32" s="134"/>
      <c r="F32" s="114"/>
      <c r="G32" s="111" t="s">
        <v>147</v>
      </c>
      <c r="H32" s="111">
        <v>1</v>
      </c>
      <c r="I32" s="112">
        <v>550000</v>
      </c>
      <c r="J32" s="105">
        <v>550000</v>
      </c>
      <c r="K32" s="135">
        <v>0.5</v>
      </c>
      <c r="L32" s="112">
        <v>275000</v>
      </c>
      <c r="M32" s="112"/>
      <c r="N32" s="112"/>
      <c r="O32" s="112"/>
      <c r="P32" s="113"/>
    </row>
    <row r="33" spans="1:16" x14ac:dyDescent="0.25">
      <c r="A33" s="109"/>
      <c r="B33" s="101" t="s">
        <v>153</v>
      </c>
      <c r="C33" s="102" t="s">
        <v>154</v>
      </c>
      <c r="D33" s="103" t="s">
        <v>161</v>
      </c>
      <c r="E33" s="134"/>
      <c r="F33" s="114"/>
      <c r="G33" s="111" t="s">
        <v>148</v>
      </c>
      <c r="H33" s="111">
        <v>1</v>
      </c>
      <c r="I33" s="112">
        <v>450000</v>
      </c>
      <c r="J33" s="105">
        <v>450000</v>
      </c>
      <c r="K33" s="135">
        <v>0.5</v>
      </c>
      <c r="L33" s="112">
        <v>225000</v>
      </c>
      <c r="M33" s="112"/>
      <c r="N33" s="112"/>
      <c r="O33" s="112"/>
      <c r="P33" s="113"/>
    </row>
    <row r="34" spans="1:16" x14ac:dyDescent="0.25">
      <c r="A34" s="109"/>
      <c r="B34" s="101" t="s">
        <v>153</v>
      </c>
      <c r="C34" s="102" t="s">
        <v>154</v>
      </c>
      <c r="D34" s="103" t="s">
        <v>161</v>
      </c>
      <c r="E34" s="134"/>
      <c r="F34" s="114"/>
      <c r="G34" s="111" t="s">
        <v>149</v>
      </c>
      <c r="H34" s="111">
        <v>1</v>
      </c>
      <c r="I34" s="112">
        <v>455000</v>
      </c>
      <c r="J34" s="105">
        <v>455000</v>
      </c>
      <c r="K34" s="135">
        <v>0.5</v>
      </c>
      <c r="L34" s="112">
        <v>227500</v>
      </c>
      <c r="M34" s="112"/>
      <c r="N34" s="112"/>
      <c r="O34" s="112"/>
      <c r="P34" s="115"/>
    </row>
    <row r="35" spans="1:16" x14ac:dyDescent="0.25">
      <c r="A35" s="116"/>
      <c r="B35" s="101" t="s">
        <v>153</v>
      </c>
      <c r="C35" s="102" t="s">
        <v>154</v>
      </c>
      <c r="D35" s="103" t="s">
        <v>161</v>
      </c>
      <c r="E35" s="138"/>
      <c r="F35" s="117"/>
      <c r="G35" s="118" t="s">
        <v>150</v>
      </c>
      <c r="H35" s="118">
        <v>1</v>
      </c>
      <c r="I35" s="119">
        <v>455000</v>
      </c>
      <c r="J35" s="120">
        <v>455000</v>
      </c>
      <c r="K35" s="121">
        <v>0.5</v>
      </c>
      <c r="L35" s="119">
        <v>227500</v>
      </c>
      <c r="M35" s="119"/>
      <c r="N35" s="119"/>
      <c r="O35" s="119"/>
      <c r="P35" s="139"/>
    </row>
    <row r="36" spans="1:16" x14ac:dyDescent="0.25">
      <c r="A36" s="123">
        <v>6</v>
      </c>
      <c r="B36" s="124" t="s">
        <v>163</v>
      </c>
      <c r="C36" s="125" t="s">
        <v>164</v>
      </c>
      <c r="D36" s="126" t="s">
        <v>136</v>
      </c>
      <c r="E36" s="126"/>
      <c r="F36" s="127"/>
      <c r="G36" s="128" t="s">
        <v>158</v>
      </c>
      <c r="H36" s="128">
        <v>6</v>
      </c>
      <c r="I36" s="129">
        <v>485000</v>
      </c>
      <c r="J36" s="129">
        <v>2910000</v>
      </c>
      <c r="K36" s="130">
        <v>0.41</v>
      </c>
      <c r="L36" s="129">
        <v>1716900.0000000002</v>
      </c>
      <c r="M36" s="129">
        <v>1700000</v>
      </c>
      <c r="N36" s="129"/>
      <c r="O36" s="129"/>
      <c r="P36" s="144"/>
    </row>
    <row r="37" spans="1:16" x14ac:dyDescent="0.25">
      <c r="A37" s="123">
        <v>7</v>
      </c>
      <c r="B37" s="124" t="s">
        <v>163</v>
      </c>
      <c r="C37" s="125" t="s">
        <v>164</v>
      </c>
      <c r="D37" s="126" t="s">
        <v>165</v>
      </c>
      <c r="E37" s="126" t="s">
        <v>166</v>
      </c>
      <c r="F37" s="127"/>
      <c r="G37" s="128" t="s">
        <v>144</v>
      </c>
      <c r="H37" s="128">
        <v>1</v>
      </c>
      <c r="I37" s="129">
        <v>285000</v>
      </c>
      <c r="J37" s="129">
        <v>285000</v>
      </c>
      <c r="K37" s="130">
        <v>1</v>
      </c>
      <c r="L37" s="129">
        <v>0</v>
      </c>
      <c r="M37" s="129"/>
      <c r="N37" s="129"/>
      <c r="O37" s="129"/>
      <c r="P37" s="144" t="s">
        <v>167</v>
      </c>
    </row>
    <row r="38" spans="1:16" ht="21.75" x14ac:dyDescent="0.25">
      <c r="A38" s="123">
        <v>8</v>
      </c>
      <c r="B38" s="124" t="s">
        <v>163</v>
      </c>
      <c r="C38" s="145" t="s">
        <v>168</v>
      </c>
      <c r="D38" s="126" t="s">
        <v>169</v>
      </c>
      <c r="E38" s="126" t="s">
        <v>170</v>
      </c>
      <c r="F38" s="125"/>
      <c r="G38" s="128" t="s">
        <v>149</v>
      </c>
      <c r="H38" s="128">
        <v>84</v>
      </c>
      <c r="I38" s="129">
        <v>455000</v>
      </c>
      <c r="J38" s="129">
        <v>38220000</v>
      </c>
      <c r="K38" s="130">
        <v>0.5</v>
      </c>
      <c r="L38" s="129">
        <v>19110000</v>
      </c>
      <c r="M38" s="129"/>
      <c r="N38" s="129"/>
      <c r="O38" s="129">
        <v>19110000</v>
      </c>
      <c r="P38" s="144"/>
    </row>
    <row r="39" spans="1:16" x14ac:dyDescent="0.25">
      <c r="A39" s="123">
        <v>9</v>
      </c>
      <c r="B39" s="124" t="s">
        <v>163</v>
      </c>
      <c r="C39" s="125" t="s">
        <v>154</v>
      </c>
      <c r="D39" s="126"/>
      <c r="E39" s="126"/>
      <c r="F39" s="127"/>
      <c r="G39" s="128" t="s">
        <v>143</v>
      </c>
      <c r="H39" s="128">
        <v>3</v>
      </c>
      <c r="I39" s="129">
        <v>475000</v>
      </c>
      <c r="J39" s="129">
        <v>1425000</v>
      </c>
      <c r="K39" s="130">
        <v>1</v>
      </c>
      <c r="L39" s="129">
        <v>0</v>
      </c>
      <c r="M39" s="129"/>
      <c r="N39" s="129"/>
      <c r="O39" s="129"/>
      <c r="P39" s="144" t="s">
        <v>171</v>
      </c>
    </row>
    <row r="40" spans="1:16" x14ac:dyDescent="0.25">
      <c r="A40" s="146">
        <v>10</v>
      </c>
      <c r="B40" s="147" t="s">
        <v>172</v>
      </c>
      <c r="C40" s="148" t="s">
        <v>154</v>
      </c>
      <c r="D40" s="149" t="s">
        <v>173</v>
      </c>
      <c r="E40" s="150" t="s">
        <v>174</v>
      </c>
      <c r="F40" s="151"/>
      <c r="G40" s="152" t="s">
        <v>141</v>
      </c>
      <c r="H40" s="152">
        <v>12</v>
      </c>
      <c r="I40" s="153">
        <v>465000</v>
      </c>
      <c r="J40" s="105">
        <v>5580000</v>
      </c>
      <c r="K40" s="154">
        <v>1</v>
      </c>
      <c r="L40" s="153">
        <v>0</v>
      </c>
      <c r="M40" s="153"/>
      <c r="N40" s="153"/>
      <c r="O40" s="153">
        <v>0</v>
      </c>
      <c r="P40" s="155"/>
    </row>
    <row r="41" spans="1:16" x14ac:dyDescent="0.25">
      <c r="A41" s="109"/>
      <c r="B41" s="156" t="s">
        <v>172</v>
      </c>
      <c r="C41" s="110" t="s">
        <v>154</v>
      </c>
      <c r="D41" s="134" t="s">
        <v>173</v>
      </c>
      <c r="E41" s="103"/>
      <c r="F41" s="114"/>
      <c r="G41" s="111" t="s">
        <v>158</v>
      </c>
      <c r="H41" s="111">
        <v>3</v>
      </c>
      <c r="I41" s="112">
        <v>485000</v>
      </c>
      <c r="J41" s="105">
        <v>1455000</v>
      </c>
      <c r="K41" s="135">
        <v>1</v>
      </c>
      <c r="L41" s="112">
        <v>0</v>
      </c>
      <c r="M41" s="112"/>
      <c r="N41" s="112"/>
      <c r="O41" s="112"/>
      <c r="P41" s="115"/>
    </row>
    <row r="42" spans="1:16" x14ac:dyDescent="0.25">
      <c r="A42" s="116"/>
      <c r="B42" s="142" t="s">
        <v>172</v>
      </c>
      <c r="C42" s="157" t="s">
        <v>154</v>
      </c>
      <c r="D42" s="138" t="s">
        <v>173</v>
      </c>
      <c r="E42" s="137"/>
      <c r="F42" s="117"/>
      <c r="G42" s="118" t="s">
        <v>148</v>
      </c>
      <c r="H42" s="118">
        <v>10</v>
      </c>
      <c r="I42" s="119">
        <v>450000</v>
      </c>
      <c r="J42" s="119">
        <v>4500000</v>
      </c>
      <c r="K42" s="121">
        <v>1</v>
      </c>
      <c r="L42" s="119">
        <v>0</v>
      </c>
      <c r="M42" s="119"/>
      <c r="N42" s="119"/>
      <c r="O42" s="119"/>
      <c r="P42" s="139"/>
    </row>
    <row r="43" spans="1:16" ht="21.75" x14ac:dyDescent="0.25">
      <c r="A43" s="100">
        <v>11</v>
      </c>
      <c r="B43" s="101" t="s">
        <v>163</v>
      </c>
      <c r="C43" s="102" t="s">
        <v>154</v>
      </c>
      <c r="D43" s="103" t="s">
        <v>175</v>
      </c>
      <c r="E43" s="103" t="s">
        <v>176</v>
      </c>
      <c r="F43" s="132"/>
      <c r="G43" s="104" t="s">
        <v>149</v>
      </c>
      <c r="H43" s="104">
        <v>11</v>
      </c>
      <c r="I43" s="105">
        <v>455000</v>
      </c>
      <c r="J43" s="105">
        <v>5005000</v>
      </c>
      <c r="K43" s="106">
        <v>1</v>
      </c>
      <c r="L43" s="105">
        <v>0</v>
      </c>
      <c r="M43" s="105"/>
      <c r="N43" s="105"/>
      <c r="O43" s="105"/>
      <c r="P43" s="108"/>
    </row>
    <row r="44" spans="1:16" x14ac:dyDescent="0.25">
      <c r="A44" s="116"/>
      <c r="B44" s="142" t="s">
        <v>163</v>
      </c>
      <c r="C44" s="157" t="s">
        <v>154</v>
      </c>
      <c r="D44" s="138" t="s">
        <v>175</v>
      </c>
      <c r="E44" s="138"/>
      <c r="F44" s="117"/>
      <c r="G44" s="118" t="s">
        <v>150</v>
      </c>
      <c r="H44" s="118">
        <v>11</v>
      </c>
      <c r="I44" s="119">
        <v>455000</v>
      </c>
      <c r="J44" s="119">
        <v>5005000</v>
      </c>
      <c r="K44" s="121">
        <v>1</v>
      </c>
      <c r="L44" s="119">
        <v>0</v>
      </c>
      <c r="M44" s="119"/>
      <c r="N44" s="119"/>
      <c r="O44" s="119"/>
      <c r="P44" s="139"/>
    </row>
    <row r="45" spans="1:16" ht="21.75" x14ac:dyDescent="0.25">
      <c r="A45" s="123">
        <v>12</v>
      </c>
      <c r="B45" s="124" t="s">
        <v>172</v>
      </c>
      <c r="C45" s="125" t="s">
        <v>135</v>
      </c>
      <c r="D45" s="126" t="s">
        <v>136</v>
      </c>
      <c r="E45" s="126" t="s">
        <v>137</v>
      </c>
      <c r="F45" s="127"/>
      <c r="G45" s="128" t="s">
        <v>149</v>
      </c>
      <c r="H45" s="128">
        <v>2</v>
      </c>
      <c r="I45" s="129">
        <v>455000</v>
      </c>
      <c r="J45" s="129">
        <v>910000</v>
      </c>
      <c r="K45" s="130">
        <v>0.35</v>
      </c>
      <c r="L45" s="129">
        <v>591500</v>
      </c>
      <c r="M45" s="129"/>
      <c r="N45" s="129"/>
      <c r="O45" s="129">
        <v>591500</v>
      </c>
      <c r="P45" s="144"/>
    </row>
    <row r="46" spans="1:16" ht="21.75" x14ac:dyDescent="0.25">
      <c r="A46" s="123">
        <v>13</v>
      </c>
      <c r="B46" s="124" t="s">
        <v>172</v>
      </c>
      <c r="C46" s="125" t="s">
        <v>154</v>
      </c>
      <c r="D46" s="126" t="s">
        <v>177</v>
      </c>
      <c r="E46" s="126" t="s">
        <v>178</v>
      </c>
      <c r="F46" s="127"/>
      <c r="G46" s="128" t="s">
        <v>149</v>
      </c>
      <c r="H46" s="128">
        <v>1</v>
      </c>
      <c r="I46" s="129">
        <v>455000</v>
      </c>
      <c r="J46" s="129">
        <v>455000</v>
      </c>
      <c r="K46" s="130">
        <v>0.41</v>
      </c>
      <c r="L46" s="129">
        <v>268450.00000000006</v>
      </c>
      <c r="M46" s="129">
        <v>268450.00000000006</v>
      </c>
      <c r="N46" s="129"/>
      <c r="O46" s="129"/>
      <c r="P46" s="131"/>
    </row>
    <row r="47" spans="1:16" x14ac:dyDescent="0.25">
      <c r="A47" s="123">
        <v>14</v>
      </c>
      <c r="B47" s="124" t="s">
        <v>179</v>
      </c>
      <c r="C47" s="125" t="s">
        <v>151</v>
      </c>
      <c r="D47" s="126" t="s">
        <v>136</v>
      </c>
      <c r="E47" s="126"/>
      <c r="F47" s="127"/>
      <c r="G47" s="128" t="s">
        <v>149</v>
      </c>
      <c r="H47" s="128">
        <v>1</v>
      </c>
      <c r="I47" s="129">
        <v>455000</v>
      </c>
      <c r="J47" s="129">
        <v>455000</v>
      </c>
      <c r="K47" s="130">
        <v>0.41</v>
      </c>
      <c r="L47" s="129">
        <v>268450.00000000006</v>
      </c>
      <c r="M47" s="129"/>
      <c r="N47" s="129">
        <v>268450.00000000006</v>
      </c>
      <c r="O47" s="129"/>
      <c r="P47" s="131" t="s">
        <v>152</v>
      </c>
    </row>
    <row r="48" spans="1:16" ht="32.25" x14ac:dyDescent="0.25">
      <c r="A48" s="100">
        <v>15</v>
      </c>
      <c r="B48" s="101" t="s">
        <v>179</v>
      </c>
      <c r="C48" s="102" t="s">
        <v>154</v>
      </c>
      <c r="D48" s="103" t="s">
        <v>180</v>
      </c>
      <c r="E48" s="103" t="s">
        <v>181</v>
      </c>
      <c r="F48" s="132"/>
      <c r="G48" s="104" t="s">
        <v>139</v>
      </c>
      <c r="H48" s="104">
        <v>1</v>
      </c>
      <c r="I48" s="105">
        <v>455000</v>
      </c>
      <c r="J48" s="105">
        <v>455000</v>
      </c>
      <c r="K48" s="106">
        <v>0.3</v>
      </c>
      <c r="L48" s="105">
        <v>318500</v>
      </c>
      <c r="M48" s="105"/>
      <c r="N48" s="105"/>
      <c r="O48" s="105">
        <v>1288000</v>
      </c>
      <c r="P48" s="108"/>
    </row>
    <row r="49" spans="1:16" ht="21.75" x14ac:dyDescent="0.25">
      <c r="A49" s="109"/>
      <c r="B49" s="101" t="s">
        <v>179</v>
      </c>
      <c r="C49" s="102" t="s">
        <v>154</v>
      </c>
      <c r="D49" s="103" t="s">
        <v>180</v>
      </c>
      <c r="E49" s="103"/>
      <c r="F49" s="114"/>
      <c r="G49" s="111" t="s">
        <v>142</v>
      </c>
      <c r="H49" s="111">
        <v>1</v>
      </c>
      <c r="I49" s="112">
        <v>275000</v>
      </c>
      <c r="J49" s="105">
        <v>275000</v>
      </c>
      <c r="K49" s="106">
        <v>1</v>
      </c>
      <c r="L49" s="112">
        <v>0</v>
      </c>
      <c r="M49" s="112"/>
      <c r="N49" s="112"/>
      <c r="O49" s="112"/>
      <c r="P49" s="113"/>
    </row>
    <row r="50" spans="1:16" ht="21.75" x14ac:dyDescent="0.25">
      <c r="A50" s="109"/>
      <c r="B50" s="101" t="s">
        <v>179</v>
      </c>
      <c r="C50" s="102" t="s">
        <v>154</v>
      </c>
      <c r="D50" s="103" t="s">
        <v>180</v>
      </c>
      <c r="E50" s="103"/>
      <c r="F50" s="114"/>
      <c r="G50" s="111" t="s">
        <v>143</v>
      </c>
      <c r="H50" s="111">
        <v>1</v>
      </c>
      <c r="I50" s="112">
        <v>475000</v>
      </c>
      <c r="J50" s="105">
        <v>475000</v>
      </c>
      <c r="K50" s="106">
        <v>0.3</v>
      </c>
      <c r="L50" s="112">
        <v>332500</v>
      </c>
      <c r="M50" s="112"/>
      <c r="N50" s="112"/>
      <c r="O50" s="112"/>
      <c r="P50" s="113"/>
    </row>
    <row r="51" spans="1:16" ht="21.75" x14ac:dyDescent="0.25">
      <c r="A51" s="109"/>
      <c r="B51" s="101" t="s">
        <v>179</v>
      </c>
      <c r="C51" s="102" t="s">
        <v>154</v>
      </c>
      <c r="D51" s="103" t="s">
        <v>180</v>
      </c>
      <c r="E51" s="103"/>
      <c r="F51" s="114"/>
      <c r="G51" s="111" t="s">
        <v>149</v>
      </c>
      <c r="H51" s="111">
        <v>1</v>
      </c>
      <c r="I51" s="112">
        <v>455000</v>
      </c>
      <c r="J51" s="105">
        <v>455000</v>
      </c>
      <c r="K51" s="106">
        <v>0.3</v>
      </c>
      <c r="L51" s="112">
        <v>318500</v>
      </c>
      <c r="M51" s="112"/>
      <c r="N51" s="112"/>
      <c r="O51" s="112"/>
      <c r="P51" s="113"/>
    </row>
    <row r="52" spans="1:16" ht="21.75" x14ac:dyDescent="0.25">
      <c r="A52" s="116"/>
      <c r="B52" s="142" t="s">
        <v>179</v>
      </c>
      <c r="C52" s="157" t="s">
        <v>154</v>
      </c>
      <c r="D52" s="138" t="s">
        <v>180</v>
      </c>
      <c r="E52" s="138"/>
      <c r="F52" s="117"/>
      <c r="G52" s="118" t="s">
        <v>150</v>
      </c>
      <c r="H52" s="118">
        <v>1</v>
      </c>
      <c r="I52" s="119">
        <v>455000</v>
      </c>
      <c r="J52" s="119">
        <v>455000</v>
      </c>
      <c r="K52" s="121">
        <v>0.3</v>
      </c>
      <c r="L52" s="119">
        <v>318500</v>
      </c>
      <c r="M52" s="119"/>
      <c r="N52" s="119"/>
      <c r="O52" s="119"/>
      <c r="P52" s="139"/>
    </row>
    <row r="53" spans="1:16" ht="21.75" x14ac:dyDescent="0.25">
      <c r="A53" s="100">
        <v>16</v>
      </c>
      <c r="B53" s="101" t="s">
        <v>179</v>
      </c>
      <c r="C53" s="102" t="s">
        <v>154</v>
      </c>
      <c r="D53" s="103" t="s">
        <v>182</v>
      </c>
      <c r="E53" s="103" t="s">
        <v>183</v>
      </c>
      <c r="F53" s="132"/>
      <c r="G53" s="104" t="s">
        <v>139</v>
      </c>
      <c r="H53" s="104">
        <v>7</v>
      </c>
      <c r="I53" s="105">
        <v>455000</v>
      </c>
      <c r="J53" s="105">
        <v>3185000</v>
      </c>
      <c r="K53" s="106">
        <v>0.25</v>
      </c>
      <c r="L53" s="105">
        <v>2388750</v>
      </c>
      <c r="M53" s="105"/>
      <c r="N53" s="105">
        <v>3213750</v>
      </c>
      <c r="O53" s="105"/>
      <c r="P53" s="108"/>
    </row>
    <row r="54" spans="1:16" x14ac:dyDescent="0.25">
      <c r="A54" s="116"/>
      <c r="B54" s="101" t="s">
        <v>179</v>
      </c>
      <c r="C54" s="102" t="s">
        <v>154</v>
      </c>
      <c r="D54" s="103" t="s">
        <v>182</v>
      </c>
      <c r="E54" s="138"/>
      <c r="F54" s="117"/>
      <c r="G54" s="118" t="s">
        <v>147</v>
      </c>
      <c r="H54" s="118">
        <v>2</v>
      </c>
      <c r="I54" s="119">
        <v>550000</v>
      </c>
      <c r="J54" s="120">
        <v>1100000</v>
      </c>
      <c r="K54" s="121">
        <v>0.25</v>
      </c>
      <c r="L54" s="119">
        <v>825000</v>
      </c>
      <c r="M54" s="119"/>
      <c r="N54" s="119"/>
      <c r="O54" s="119"/>
      <c r="P54" s="139"/>
    </row>
    <row r="55" spans="1:16" x14ac:dyDescent="0.25">
      <c r="A55" s="123">
        <v>17</v>
      </c>
      <c r="B55" s="124" t="s">
        <v>179</v>
      </c>
      <c r="C55" s="145" t="s">
        <v>164</v>
      </c>
      <c r="D55" s="126" t="s">
        <v>136</v>
      </c>
      <c r="E55" s="126"/>
      <c r="F55" s="127"/>
      <c r="G55" s="128" t="s">
        <v>138</v>
      </c>
      <c r="H55" s="128">
        <v>1</v>
      </c>
      <c r="I55" s="129">
        <v>255000</v>
      </c>
      <c r="J55" s="129">
        <v>255000</v>
      </c>
      <c r="K55" s="130">
        <v>0.41</v>
      </c>
      <c r="L55" s="129">
        <v>150450.00000000003</v>
      </c>
      <c r="M55" s="129"/>
      <c r="N55" s="129">
        <v>150450.00000000003</v>
      </c>
      <c r="O55" s="129"/>
      <c r="P55" s="144" t="s">
        <v>152</v>
      </c>
    </row>
    <row r="56" spans="1:16" ht="21.75" x14ac:dyDescent="0.25">
      <c r="A56" s="123">
        <v>18</v>
      </c>
      <c r="B56" s="124" t="s">
        <v>179</v>
      </c>
      <c r="C56" s="145" t="s">
        <v>168</v>
      </c>
      <c r="D56" s="126" t="s">
        <v>184</v>
      </c>
      <c r="E56" s="126" t="s">
        <v>185</v>
      </c>
      <c r="F56" s="127"/>
      <c r="G56" s="128" t="s">
        <v>158</v>
      </c>
      <c r="H56" s="128">
        <v>24</v>
      </c>
      <c r="I56" s="129">
        <v>485000</v>
      </c>
      <c r="J56" s="129">
        <v>11640000</v>
      </c>
      <c r="K56" s="130">
        <v>1</v>
      </c>
      <c r="L56" s="129">
        <v>0</v>
      </c>
      <c r="M56" s="129"/>
      <c r="N56" s="129"/>
      <c r="O56" s="129">
        <v>0</v>
      </c>
      <c r="P56" s="144"/>
    </row>
    <row r="57" spans="1:16" x14ac:dyDescent="0.25">
      <c r="A57" s="123">
        <v>19</v>
      </c>
      <c r="B57" s="124" t="s">
        <v>179</v>
      </c>
      <c r="C57" s="145" t="s">
        <v>164</v>
      </c>
      <c r="D57" s="126" t="s">
        <v>136</v>
      </c>
      <c r="E57" s="126"/>
      <c r="F57" s="127"/>
      <c r="G57" s="128" t="s">
        <v>148</v>
      </c>
      <c r="H57" s="128">
        <v>1</v>
      </c>
      <c r="I57" s="129">
        <v>450000</v>
      </c>
      <c r="J57" s="129">
        <v>450000</v>
      </c>
      <c r="K57" s="130">
        <v>0.41</v>
      </c>
      <c r="L57" s="129">
        <v>265500.00000000006</v>
      </c>
      <c r="M57" s="129"/>
      <c r="N57" s="129">
        <v>265500.00000000006</v>
      </c>
      <c r="O57" s="129"/>
      <c r="P57" s="144" t="s">
        <v>152</v>
      </c>
    </row>
    <row r="58" spans="1:16" ht="26.25" customHeight="1" x14ac:dyDescent="0.25">
      <c r="A58" s="100">
        <v>19</v>
      </c>
      <c r="B58" s="101" t="s">
        <v>186</v>
      </c>
      <c r="C58" s="103" t="s">
        <v>154</v>
      </c>
      <c r="D58" s="103" t="s">
        <v>187</v>
      </c>
      <c r="E58" s="103" t="s">
        <v>188</v>
      </c>
      <c r="F58" s="132" t="s">
        <v>189</v>
      </c>
      <c r="G58" s="104" t="s">
        <v>139</v>
      </c>
      <c r="H58" s="104">
        <v>3</v>
      </c>
      <c r="I58" s="105">
        <v>455000</v>
      </c>
      <c r="J58" s="105">
        <v>1365000</v>
      </c>
      <c r="K58" s="106">
        <v>0.41</v>
      </c>
      <c r="L58" s="105">
        <v>805350.00000000012</v>
      </c>
      <c r="M58" s="105"/>
      <c r="N58" s="105"/>
      <c r="O58" s="105">
        <v>9027000.0000000019</v>
      </c>
      <c r="P58" s="108"/>
    </row>
    <row r="59" spans="1:16" ht="24" customHeight="1" x14ac:dyDescent="0.25">
      <c r="A59" s="109"/>
      <c r="B59" s="101" t="s">
        <v>186</v>
      </c>
      <c r="C59" s="103" t="s">
        <v>154</v>
      </c>
      <c r="D59" s="103" t="s">
        <v>187</v>
      </c>
      <c r="E59" s="103"/>
      <c r="F59" s="114"/>
      <c r="G59" s="111" t="s">
        <v>140</v>
      </c>
      <c r="H59" s="111">
        <v>3</v>
      </c>
      <c r="I59" s="112">
        <v>265000</v>
      </c>
      <c r="J59" s="105">
        <v>795000</v>
      </c>
      <c r="K59" s="135">
        <v>0.41</v>
      </c>
      <c r="L59" s="112">
        <v>469050.00000000006</v>
      </c>
      <c r="M59" s="112"/>
      <c r="N59" s="112"/>
      <c r="O59" s="112"/>
      <c r="P59" s="113"/>
    </row>
    <row r="60" spans="1:16" ht="24" customHeight="1" x14ac:dyDescent="0.25">
      <c r="A60" s="109"/>
      <c r="B60" s="101" t="s">
        <v>186</v>
      </c>
      <c r="C60" s="103" t="s">
        <v>154</v>
      </c>
      <c r="D60" s="103" t="s">
        <v>187</v>
      </c>
      <c r="E60" s="103"/>
      <c r="F60" s="114"/>
      <c r="G60" s="111" t="s">
        <v>141</v>
      </c>
      <c r="H60" s="111">
        <v>3</v>
      </c>
      <c r="I60" s="112">
        <v>465000</v>
      </c>
      <c r="J60" s="105">
        <v>1395000</v>
      </c>
      <c r="K60" s="135">
        <v>0.41</v>
      </c>
      <c r="L60" s="112">
        <v>823050.00000000012</v>
      </c>
      <c r="M60" s="112"/>
      <c r="N60" s="112"/>
      <c r="O60" s="112"/>
      <c r="P60" s="113"/>
    </row>
    <row r="61" spans="1:16" ht="24" customHeight="1" x14ac:dyDescent="0.25">
      <c r="A61" s="109"/>
      <c r="B61" s="101" t="s">
        <v>186</v>
      </c>
      <c r="C61" s="103" t="s">
        <v>154</v>
      </c>
      <c r="D61" s="103" t="s">
        <v>187</v>
      </c>
      <c r="E61" s="103"/>
      <c r="F61" s="114"/>
      <c r="G61" s="111" t="s">
        <v>142</v>
      </c>
      <c r="H61" s="111">
        <v>3</v>
      </c>
      <c r="I61" s="112">
        <v>275000</v>
      </c>
      <c r="J61" s="105">
        <v>825000</v>
      </c>
      <c r="K61" s="135">
        <v>0.41</v>
      </c>
      <c r="L61" s="112">
        <v>486750.00000000006</v>
      </c>
      <c r="M61" s="112"/>
      <c r="N61" s="112"/>
      <c r="O61" s="112"/>
      <c r="P61" s="113"/>
    </row>
    <row r="62" spans="1:16" ht="24" customHeight="1" x14ac:dyDescent="0.25">
      <c r="A62" s="109"/>
      <c r="B62" s="101" t="s">
        <v>186</v>
      </c>
      <c r="C62" s="103" t="s">
        <v>154</v>
      </c>
      <c r="D62" s="103" t="s">
        <v>187</v>
      </c>
      <c r="E62" s="103"/>
      <c r="F62" s="114"/>
      <c r="G62" s="111" t="s">
        <v>143</v>
      </c>
      <c r="H62" s="111">
        <v>3</v>
      </c>
      <c r="I62" s="112">
        <v>475000</v>
      </c>
      <c r="J62" s="105">
        <v>1425000</v>
      </c>
      <c r="K62" s="135">
        <v>0.41</v>
      </c>
      <c r="L62" s="112">
        <v>840750.00000000012</v>
      </c>
      <c r="M62" s="112"/>
      <c r="N62" s="112"/>
      <c r="O62" s="112"/>
      <c r="P62" s="113"/>
    </row>
    <row r="63" spans="1:16" ht="24" customHeight="1" x14ac:dyDescent="0.25">
      <c r="A63" s="109"/>
      <c r="B63" s="101" t="s">
        <v>186</v>
      </c>
      <c r="C63" s="103" t="s">
        <v>154</v>
      </c>
      <c r="D63" s="103" t="s">
        <v>187</v>
      </c>
      <c r="E63" s="103"/>
      <c r="F63" s="114"/>
      <c r="G63" s="111" t="s">
        <v>158</v>
      </c>
      <c r="H63" s="111">
        <v>3</v>
      </c>
      <c r="I63" s="112">
        <v>485000</v>
      </c>
      <c r="J63" s="105">
        <v>1455000</v>
      </c>
      <c r="K63" s="135">
        <v>0.41</v>
      </c>
      <c r="L63" s="112">
        <v>858450.00000000012</v>
      </c>
      <c r="M63" s="112"/>
      <c r="N63" s="112"/>
      <c r="O63" s="112"/>
      <c r="P63" s="113"/>
    </row>
    <row r="64" spans="1:16" ht="24" customHeight="1" x14ac:dyDescent="0.25">
      <c r="A64" s="109"/>
      <c r="B64" s="101" t="s">
        <v>186</v>
      </c>
      <c r="C64" s="103" t="s">
        <v>154</v>
      </c>
      <c r="D64" s="103" t="s">
        <v>187</v>
      </c>
      <c r="E64" s="103"/>
      <c r="F64" s="114"/>
      <c r="G64" s="111" t="s">
        <v>190</v>
      </c>
      <c r="H64" s="111">
        <v>3</v>
      </c>
      <c r="I64" s="112">
        <v>285000</v>
      </c>
      <c r="J64" s="105">
        <v>855000</v>
      </c>
      <c r="K64" s="135">
        <v>0.41</v>
      </c>
      <c r="L64" s="112">
        <v>504450.00000000006</v>
      </c>
      <c r="M64" s="112"/>
      <c r="N64" s="112"/>
      <c r="O64" s="112"/>
      <c r="P64" s="113"/>
    </row>
    <row r="65" spans="1:16" ht="24" customHeight="1" x14ac:dyDescent="0.25">
      <c r="A65" s="109"/>
      <c r="B65" s="101" t="s">
        <v>186</v>
      </c>
      <c r="C65" s="103" t="s">
        <v>154</v>
      </c>
      <c r="D65" s="103" t="s">
        <v>187</v>
      </c>
      <c r="E65" s="103"/>
      <c r="F65" s="114"/>
      <c r="G65" s="111" t="s">
        <v>146</v>
      </c>
      <c r="H65" s="111">
        <v>3</v>
      </c>
      <c r="I65" s="112">
        <v>485000</v>
      </c>
      <c r="J65" s="105">
        <v>1455000</v>
      </c>
      <c r="K65" s="135">
        <v>0.41</v>
      </c>
      <c r="L65" s="112">
        <v>858450.00000000012</v>
      </c>
      <c r="M65" s="112"/>
      <c r="N65" s="112"/>
      <c r="O65" s="112"/>
      <c r="P65" s="113"/>
    </row>
    <row r="66" spans="1:16" ht="24" customHeight="1" x14ac:dyDescent="0.25">
      <c r="A66" s="109"/>
      <c r="B66" s="101" t="s">
        <v>186</v>
      </c>
      <c r="C66" s="103" t="s">
        <v>154</v>
      </c>
      <c r="D66" s="103" t="s">
        <v>187</v>
      </c>
      <c r="E66" s="103"/>
      <c r="F66" s="114"/>
      <c r="G66" s="111" t="s">
        <v>147</v>
      </c>
      <c r="H66" s="111">
        <v>3</v>
      </c>
      <c r="I66" s="112">
        <v>550000</v>
      </c>
      <c r="J66" s="105">
        <v>1650000</v>
      </c>
      <c r="K66" s="135">
        <v>0.41</v>
      </c>
      <c r="L66" s="112">
        <v>973500.00000000012</v>
      </c>
      <c r="M66" s="112"/>
      <c r="N66" s="112"/>
      <c r="O66" s="112"/>
      <c r="P66" s="113"/>
    </row>
    <row r="67" spans="1:16" ht="24" customHeight="1" x14ac:dyDescent="0.25">
      <c r="A67" s="109"/>
      <c r="B67" s="101" t="s">
        <v>186</v>
      </c>
      <c r="C67" s="103" t="s">
        <v>154</v>
      </c>
      <c r="D67" s="103" t="s">
        <v>187</v>
      </c>
      <c r="E67" s="103"/>
      <c r="F67" s="114"/>
      <c r="G67" s="111" t="s">
        <v>148</v>
      </c>
      <c r="H67" s="111">
        <v>3</v>
      </c>
      <c r="I67" s="112">
        <v>450000</v>
      </c>
      <c r="J67" s="105">
        <v>1350000</v>
      </c>
      <c r="K67" s="135">
        <v>0.41</v>
      </c>
      <c r="L67" s="112">
        <v>796500.00000000012</v>
      </c>
      <c r="M67" s="112"/>
      <c r="N67" s="112"/>
      <c r="O67" s="112"/>
      <c r="P67" s="113"/>
    </row>
    <row r="68" spans="1:16" ht="24" customHeight="1" x14ac:dyDescent="0.25">
      <c r="A68" s="109"/>
      <c r="B68" s="101" t="s">
        <v>186</v>
      </c>
      <c r="C68" s="103" t="s">
        <v>154</v>
      </c>
      <c r="D68" s="103" t="s">
        <v>187</v>
      </c>
      <c r="E68" s="103"/>
      <c r="F68" s="114"/>
      <c r="G68" s="111" t="s">
        <v>149</v>
      </c>
      <c r="H68" s="111">
        <v>3</v>
      </c>
      <c r="I68" s="112">
        <v>455000</v>
      </c>
      <c r="J68" s="105">
        <v>1365000</v>
      </c>
      <c r="K68" s="135">
        <v>0.41</v>
      </c>
      <c r="L68" s="112">
        <v>805350.00000000012</v>
      </c>
      <c r="M68" s="112"/>
      <c r="N68" s="112"/>
      <c r="O68" s="112"/>
      <c r="P68" s="113"/>
    </row>
    <row r="69" spans="1:16" ht="24" customHeight="1" x14ac:dyDescent="0.25">
      <c r="A69" s="116"/>
      <c r="B69" s="142" t="s">
        <v>186</v>
      </c>
      <c r="C69" s="138" t="s">
        <v>154</v>
      </c>
      <c r="D69" s="138" t="s">
        <v>187</v>
      </c>
      <c r="E69" s="138"/>
      <c r="F69" s="117"/>
      <c r="G69" s="118" t="s">
        <v>150</v>
      </c>
      <c r="H69" s="118">
        <v>3</v>
      </c>
      <c r="I69" s="119">
        <v>455000</v>
      </c>
      <c r="J69" s="120">
        <v>1365000</v>
      </c>
      <c r="K69" s="121">
        <v>0.41</v>
      </c>
      <c r="L69" s="119">
        <v>805350.00000000012</v>
      </c>
      <c r="M69" s="119"/>
      <c r="N69" s="119"/>
      <c r="O69" s="119"/>
      <c r="P69" s="139"/>
    </row>
    <row r="70" spans="1:16" ht="28.5" customHeight="1" x14ac:dyDescent="0.25">
      <c r="A70" s="123">
        <v>20</v>
      </c>
      <c r="B70" s="124" t="s">
        <v>191</v>
      </c>
      <c r="C70" s="145" t="s">
        <v>135</v>
      </c>
      <c r="D70" s="126" t="s">
        <v>136</v>
      </c>
      <c r="E70" s="126" t="s">
        <v>192</v>
      </c>
      <c r="F70" s="127"/>
      <c r="G70" s="128" t="s">
        <v>158</v>
      </c>
      <c r="H70" s="128">
        <v>0</v>
      </c>
      <c r="I70" s="129">
        <v>485000</v>
      </c>
      <c r="J70" s="129">
        <v>0</v>
      </c>
      <c r="K70" s="121">
        <v>0.35</v>
      </c>
      <c r="L70" s="129">
        <v>0</v>
      </c>
      <c r="M70" s="129"/>
      <c r="N70" s="129"/>
      <c r="O70" s="129">
        <v>0</v>
      </c>
      <c r="P70" s="158" t="s">
        <v>193</v>
      </c>
    </row>
    <row r="71" spans="1:16" ht="32.25" x14ac:dyDescent="0.25">
      <c r="A71" s="123">
        <v>21</v>
      </c>
      <c r="B71" s="124" t="s">
        <v>186</v>
      </c>
      <c r="C71" s="145" t="s">
        <v>154</v>
      </c>
      <c r="D71" s="126" t="s">
        <v>194</v>
      </c>
      <c r="E71" s="126" t="s">
        <v>195</v>
      </c>
      <c r="F71" s="127"/>
      <c r="G71" s="128" t="s">
        <v>139</v>
      </c>
      <c r="H71" s="128">
        <v>2</v>
      </c>
      <c r="I71" s="129">
        <v>455000</v>
      </c>
      <c r="J71" s="159">
        <v>910000</v>
      </c>
      <c r="K71" s="130">
        <v>0.2</v>
      </c>
      <c r="L71" s="129">
        <v>728000</v>
      </c>
      <c r="M71" s="129"/>
      <c r="N71" s="129"/>
      <c r="O71" s="129">
        <v>728000</v>
      </c>
      <c r="P71" s="144"/>
    </row>
    <row r="72" spans="1:16" x14ac:dyDescent="0.25">
      <c r="A72" s="100">
        <v>22</v>
      </c>
      <c r="B72" s="101" t="s">
        <v>186</v>
      </c>
      <c r="C72" s="141" t="s">
        <v>164</v>
      </c>
      <c r="D72" s="103" t="s">
        <v>136</v>
      </c>
      <c r="E72" s="103"/>
      <c r="F72" s="132"/>
      <c r="G72" s="104" t="s">
        <v>140</v>
      </c>
      <c r="H72" s="104">
        <v>1</v>
      </c>
      <c r="I72" s="105">
        <v>265000</v>
      </c>
      <c r="J72" s="105">
        <v>265000</v>
      </c>
      <c r="K72" s="106">
        <v>0.41</v>
      </c>
      <c r="L72" s="105">
        <v>156350.00000000003</v>
      </c>
      <c r="M72" s="105"/>
      <c r="N72" s="105">
        <v>728650.00000000012</v>
      </c>
      <c r="O72" s="105"/>
      <c r="P72" s="108" t="s">
        <v>152</v>
      </c>
    </row>
    <row r="73" spans="1:16" x14ac:dyDescent="0.25">
      <c r="A73" s="116"/>
      <c r="B73" s="142" t="s">
        <v>186</v>
      </c>
      <c r="C73" s="143" t="s">
        <v>164</v>
      </c>
      <c r="D73" s="138" t="s">
        <v>136</v>
      </c>
      <c r="E73" s="138"/>
      <c r="F73" s="117"/>
      <c r="G73" s="118" t="s">
        <v>158</v>
      </c>
      <c r="H73" s="118">
        <v>2</v>
      </c>
      <c r="I73" s="119">
        <v>485000</v>
      </c>
      <c r="J73" s="119">
        <v>970000</v>
      </c>
      <c r="K73" s="121">
        <v>0.41</v>
      </c>
      <c r="L73" s="119">
        <v>572300.00000000012</v>
      </c>
      <c r="M73" s="119"/>
      <c r="N73" s="119"/>
      <c r="O73" s="119"/>
      <c r="P73" s="139"/>
    </row>
    <row r="74" spans="1:16" ht="32.25" x14ac:dyDescent="0.25">
      <c r="A74" s="100">
        <v>23</v>
      </c>
      <c r="B74" s="101" t="s">
        <v>196</v>
      </c>
      <c r="C74" s="141" t="s">
        <v>197</v>
      </c>
      <c r="D74" s="103" t="s">
        <v>198</v>
      </c>
      <c r="E74" s="103" t="s">
        <v>199</v>
      </c>
      <c r="F74" s="132"/>
      <c r="G74" s="104" t="s">
        <v>139</v>
      </c>
      <c r="H74" s="104">
        <v>36</v>
      </c>
      <c r="I74" s="105">
        <v>455000</v>
      </c>
      <c r="J74" s="105">
        <v>16380000</v>
      </c>
      <c r="K74" s="106">
        <v>0.35</v>
      </c>
      <c r="L74" s="105">
        <v>10647000</v>
      </c>
      <c r="M74" s="105"/>
      <c r="N74" s="105"/>
      <c r="O74" s="105">
        <v>82836000</v>
      </c>
      <c r="P74" s="246" t="s">
        <v>200</v>
      </c>
    </row>
    <row r="75" spans="1:16" x14ac:dyDescent="0.25">
      <c r="A75" s="109"/>
      <c r="B75" s="101" t="s">
        <v>196</v>
      </c>
      <c r="C75" s="141" t="s">
        <v>197</v>
      </c>
      <c r="D75" s="103" t="s">
        <v>198</v>
      </c>
      <c r="E75" s="103"/>
      <c r="F75" s="132"/>
      <c r="G75" s="111" t="s">
        <v>141</v>
      </c>
      <c r="H75" s="111">
        <v>24</v>
      </c>
      <c r="I75" s="112">
        <v>465000</v>
      </c>
      <c r="J75" s="105">
        <v>11160000</v>
      </c>
      <c r="K75" s="106">
        <v>0.35</v>
      </c>
      <c r="L75" s="112">
        <v>7254000</v>
      </c>
      <c r="M75" s="112"/>
      <c r="N75" s="112"/>
      <c r="O75" s="112"/>
      <c r="P75" s="247"/>
    </row>
    <row r="76" spans="1:16" x14ac:dyDescent="0.25">
      <c r="A76" s="109"/>
      <c r="B76" s="101" t="s">
        <v>196</v>
      </c>
      <c r="C76" s="141" t="s">
        <v>197</v>
      </c>
      <c r="D76" s="103" t="s">
        <v>198</v>
      </c>
      <c r="E76" s="103"/>
      <c r="F76" s="132"/>
      <c r="G76" s="111" t="s">
        <v>143</v>
      </c>
      <c r="H76" s="111">
        <v>36</v>
      </c>
      <c r="I76" s="112">
        <v>475000</v>
      </c>
      <c r="J76" s="105">
        <v>17100000</v>
      </c>
      <c r="K76" s="106">
        <v>0.35</v>
      </c>
      <c r="L76" s="112">
        <v>11115000</v>
      </c>
      <c r="M76" s="112"/>
      <c r="N76" s="112"/>
      <c r="O76" s="112"/>
      <c r="P76" s="247"/>
    </row>
    <row r="77" spans="1:16" x14ac:dyDescent="0.25">
      <c r="A77" s="109"/>
      <c r="B77" s="101" t="s">
        <v>196</v>
      </c>
      <c r="C77" s="141" t="s">
        <v>197</v>
      </c>
      <c r="D77" s="103" t="s">
        <v>198</v>
      </c>
      <c r="E77" s="103"/>
      <c r="F77" s="132"/>
      <c r="G77" s="111" t="s">
        <v>158</v>
      </c>
      <c r="H77" s="111">
        <v>36</v>
      </c>
      <c r="I77" s="112">
        <v>485000</v>
      </c>
      <c r="J77" s="105">
        <v>17460000</v>
      </c>
      <c r="K77" s="106">
        <v>0.35</v>
      </c>
      <c r="L77" s="112">
        <v>11349000</v>
      </c>
      <c r="M77" s="112"/>
      <c r="N77" s="112"/>
      <c r="O77" s="112"/>
      <c r="P77" s="247"/>
    </row>
    <row r="78" spans="1:16" x14ac:dyDescent="0.25">
      <c r="A78" s="109"/>
      <c r="B78" s="101" t="s">
        <v>196</v>
      </c>
      <c r="C78" s="141" t="s">
        <v>197</v>
      </c>
      <c r="D78" s="103" t="s">
        <v>198</v>
      </c>
      <c r="E78" s="103"/>
      <c r="F78" s="132"/>
      <c r="G78" s="111" t="s">
        <v>146</v>
      </c>
      <c r="H78" s="111">
        <v>24</v>
      </c>
      <c r="I78" s="112">
        <v>485000</v>
      </c>
      <c r="J78" s="105">
        <v>11640000</v>
      </c>
      <c r="K78" s="106">
        <v>0.35</v>
      </c>
      <c r="L78" s="112">
        <v>7566000</v>
      </c>
      <c r="M78" s="112"/>
      <c r="N78" s="112"/>
      <c r="O78" s="112"/>
      <c r="P78" s="247"/>
    </row>
    <row r="79" spans="1:16" x14ac:dyDescent="0.25">
      <c r="A79" s="109"/>
      <c r="B79" s="101" t="s">
        <v>196</v>
      </c>
      <c r="C79" s="141" t="s">
        <v>197</v>
      </c>
      <c r="D79" s="103" t="s">
        <v>198</v>
      </c>
      <c r="E79" s="103"/>
      <c r="F79" s="132"/>
      <c r="G79" s="111" t="s">
        <v>147</v>
      </c>
      <c r="H79" s="111">
        <v>48</v>
      </c>
      <c r="I79" s="112">
        <v>550000</v>
      </c>
      <c r="J79" s="105">
        <v>26400000</v>
      </c>
      <c r="K79" s="106">
        <v>0.35</v>
      </c>
      <c r="L79" s="112">
        <v>17160000</v>
      </c>
      <c r="M79" s="112"/>
      <c r="N79" s="112"/>
      <c r="O79" s="112"/>
      <c r="P79" s="247"/>
    </row>
    <row r="80" spans="1:16" x14ac:dyDescent="0.25">
      <c r="A80" s="109"/>
      <c r="B80" s="156" t="s">
        <v>196</v>
      </c>
      <c r="C80" s="141" t="s">
        <v>197</v>
      </c>
      <c r="D80" s="134" t="s">
        <v>198</v>
      </c>
      <c r="E80" s="103"/>
      <c r="F80" s="132"/>
      <c r="G80" s="111" t="s">
        <v>149</v>
      </c>
      <c r="H80" s="111">
        <v>36</v>
      </c>
      <c r="I80" s="112">
        <v>455000</v>
      </c>
      <c r="J80" s="105">
        <v>16380000</v>
      </c>
      <c r="K80" s="106">
        <v>0.35</v>
      </c>
      <c r="L80" s="112">
        <v>10647000</v>
      </c>
      <c r="M80" s="112"/>
      <c r="N80" s="112"/>
      <c r="O80" s="112"/>
      <c r="P80" s="247"/>
    </row>
    <row r="81" spans="1:16" x14ac:dyDescent="0.25">
      <c r="A81" s="116"/>
      <c r="B81" s="160" t="s">
        <v>196</v>
      </c>
      <c r="C81" s="143" t="s">
        <v>197</v>
      </c>
      <c r="D81" s="137" t="s">
        <v>198</v>
      </c>
      <c r="E81" s="138"/>
      <c r="F81" s="117"/>
      <c r="G81" s="118" t="s">
        <v>150</v>
      </c>
      <c r="H81" s="118">
        <v>24</v>
      </c>
      <c r="I81" s="119">
        <v>455000</v>
      </c>
      <c r="J81" s="119">
        <v>10920000</v>
      </c>
      <c r="K81" s="121">
        <v>0.35</v>
      </c>
      <c r="L81" s="119">
        <v>7098000</v>
      </c>
      <c r="M81" s="119"/>
      <c r="N81" s="119"/>
      <c r="O81" s="119"/>
      <c r="P81" s="248"/>
    </row>
    <row r="82" spans="1:16" ht="32.25" x14ac:dyDescent="0.25">
      <c r="A82" s="123">
        <v>25</v>
      </c>
      <c r="B82" s="124" t="s">
        <v>196</v>
      </c>
      <c r="C82" s="145"/>
      <c r="D82" s="126" t="s">
        <v>201</v>
      </c>
      <c r="E82" s="126"/>
      <c r="F82" s="127"/>
      <c r="G82" s="128" t="s">
        <v>147</v>
      </c>
      <c r="H82" s="128">
        <v>2</v>
      </c>
      <c r="I82" s="129">
        <v>550000</v>
      </c>
      <c r="J82" s="129">
        <v>1100000</v>
      </c>
      <c r="K82" s="130">
        <v>1</v>
      </c>
      <c r="L82" s="129">
        <v>0</v>
      </c>
      <c r="M82" s="129"/>
      <c r="N82" s="129"/>
      <c r="O82" s="129"/>
      <c r="P82" s="144"/>
    </row>
    <row r="83" spans="1:16" ht="21.75" x14ac:dyDescent="0.25">
      <c r="A83" s="100">
        <v>26</v>
      </c>
      <c r="B83" s="101" t="s">
        <v>196</v>
      </c>
      <c r="C83" s="161" t="s">
        <v>168</v>
      </c>
      <c r="D83" s="103" t="s">
        <v>184</v>
      </c>
      <c r="E83" s="103" t="s">
        <v>202</v>
      </c>
      <c r="F83" s="132"/>
      <c r="G83" s="104" t="s">
        <v>138</v>
      </c>
      <c r="H83" s="104">
        <v>2</v>
      </c>
      <c r="I83" s="105">
        <v>255000</v>
      </c>
      <c r="J83" s="105">
        <v>510000</v>
      </c>
      <c r="K83" s="106">
        <v>1</v>
      </c>
      <c r="L83" s="105">
        <v>0</v>
      </c>
      <c r="M83" s="105"/>
      <c r="N83" s="105"/>
      <c r="O83" s="105">
        <v>0</v>
      </c>
      <c r="P83" s="108"/>
    </row>
    <row r="84" spans="1:16" ht="21.75" x14ac:dyDescent="0.25">
      <c r="A84" s="116"/>
      <c r="B84" s="101" t="s">
        <v>196</v>
      </c>
      <c r="C84" s="161" t="s">
        <v>168</v>
      </c>
      <c r="D84" s="103" t="s">
        <v>184</v>
      </c>
      <c r="E84" s="138"/>
      <c r="F84" s="117"/>
      <c r="G84" s="118" t="s">
        <v>158</v>
      </c>
      <c r="H84" s="118">
        <v>6</v>
      </c>
      <c r="I84" s="119">
        <v>485000</v>
      </c>
      <c r="J84" s="120">
        <v>2910000</v>
      </c>
      <c r="K84" s="106">
        <v>1</v>
      </c>
      <c r="L84" s="119">
        <v>0</v>
      </c>
      <c r="M84" s="119"/>
      <c r="N84" s="119"/>
      <c r="O84" s="119"/>
      <c r="P84" s="139"/>
    </row>
    <row r="85" spans="1:16" ht="21.75" x14ac:dyDescent="0.25">
      <c r="A85" s="123">
        <v>27</v>
      </c>
      <c r="B85" s="124" t="s">
        <v>196</v>
      </c>
      <c r="C85" s="145" t="s">
        <v>154</v>
      </c>
      <c r="D85" s="126" t="s">
        <v>182</v>
      </c>
      <c r="E85" s="126" t="s">
        <v>203</v>
      </c>
      <c r="F85" s="127"/>
      <c r="G85" s="128" t="s">
        <v>138</v>
      </c>
      <c r="H85" s="128">
        <v>1</v>
      </c>
      <c r="I85" s="129">
        <v>255000</v>
      </c>
      <c r="J85" s="129">
        <v>255000</v>
      </c>
      <c r="K85" s="130">
        <v>0.25</v>
      </c>
      <c r="L85" s="162">
        <v>191250</v>
      </c>
      <c r="M85" s="129"/>
      <c r="N85" s="129"/>
      <c r="O85" s="129">
        <v>191250</v>
      </c>
      <c r="P85" s="144"/>
    </row>
    <row r="86" spans="1:16" x14ac:dyDescent="0.25">
      <c r="A86" s="146">
        <v>28</v>
      </c>
      <c r="B86" s="140" t="s">
        <v>196</v>
      </c>
      <c r="C86" s="163" t="s">
        <v>151</v>
      </c>
      <c r="D86" s="149" t="s">
        <v>136</v>
      </c>
      <c r="E86" s="150"/>
      <c r="F86" s="151"/>
      <c r="G86" s="152" t="s">
        <v>140</v>
      </c>
      <c r="H86" s="152">
        <v>1</v>
      </c>
      <c r="I86" s="153">
        <v>265000</v>
      </c>
      <c r="J86" s="105">
        <v>265000</v>
      </c>
      <c r="K86" s="154">
        <v>0.41</v>
      </c>
      <c r="L86" s="164">
        <v>156350.00000000003</v>
      </c>
      <c r="M86" s="153"/>
      <c r="N86" s="153">
        <v>480850.00000000012</v>
      </c>
      <c r="O86" s="153"/>
      <c r="P86" s="155" t="s">
        <v>152</v>
      </c>
    </row>
    <row r="87" spans="1:16" x14ac:dyDescent="0.25">
      <c r="A87" s="116"/>
      <c r="B87" s="142" t="s">
        <v>196</v>
      </c>
      <c r="C87" s="143" t="s">
        <v>151</v>
      </c>
      <c r="D87" s="138" t="s">
        <v>136</v>
      </c>
      <c r="E87" s="137"/>
      <c r="F87" s="117"/>
      <c r="G87" s="118" t="s">
        <v>147</v>
      </c>
      <c r="H87" s="118">
        <v>1</v>
      </c>
      <c r="I87" s="119">
        <v>550000</v>
      </c>
      <c r="J87" s="119">
        <v>550000</v>
      </c>
      <c r="K87" s="121">
        <v>0.41</v>
      </c>
      <c r="L87" s="119">
        <v>324500.00000000006</v>
      </c>
      <c r="M87" s="119"/>
      <c r="N87" s="119"/>
      <c r="O87" s="119"/>
      <c r="P87" s="139"/>
    </row>
    <row r="88" spans="1:16" ht="21.75" x14ac:dyDescent="0.25">
      <c r="A88" s="100">
        <v>29</v>
      </c>
      <c r="B88" s="101" t="s">
        <v>191</v>
      </c>
      <c r="C88" s="141" t="s">
        <v>168</v>
      </c>
      <c r="D88" s="103" t="s">
        <v>204</v>
      </c>
      <c r="E88" s="103" t="s">
        <v>205</v>
      </c>
      <c r="F88" s="132"/>
      <c r="G88" s="104" t="s">
        <v>139</v>
      </c>
      <c r="H88" s="104">
        <v>1</v>
      </c>
      <c r="I88" s="105">
        <v>455000</v>
      </c>
      <c r="J88" s="105">
        <v>455000</v>
      </c>
      <c r="K88" s="106">
        <v>0.3</v>
      </c>
      <c r="L88" s="105">
        <v>318500</v>
      </c>
      <c r="M88" s="105"/>
      <c r="N88" s="105"/>
      <c r="O88" s="105">
        <v>2677500</v>
      </c>
      <c r="P88" s="108" t="s">
        <v>206</v>
      </c>
    </row>
    <row r="89" spans="1:16" ht="21.75" x14ac:dyDescent="0.25">
      <c r="A89" s="109"/>
      <c r="B89" s="101" t="s">
        <v>191</v>
      </c>
      <c r="C89" s="141" t="s">
        <v>168</v>
      </c>
      <c r="D89" s="103" t="s">
        <v>204</v>
      </c>
      <c r="E89" s="134"/>
      <c r="F89" s="114"/>
      <c r="G89" s="111" t="s">
        <v>141</v>
      </c>
      <c r="H89" s="111">
        <v>1</v>
      </c>
      <c r="I89" s="112">
        <v>465000</v>
      </c>
      <c r="J89" s="105">
        <v>465000</v>
      </c>
      <c r="K89" s="135">
        <v>0.3</v>
      </c>
      <c r="L89" s="112">
        <v>325500</v>
      </c>
      <c r="M89" s="112"/>
      <c r="N89" s="112"/>
      <c r="O89" s="112"/>
      <c r="P89" s="113"/>
    </row>
    <row r="90" spans="1:16" ht="21.75" x14ac:dyDescent="0.25">
      <c r="A90" s="109"/>
      <c r="B90" s="101" t="s">
        <v>191</v>
      </c>
      <c r="C90" s="141" t="s">
        <v>168</v>
      </c>
      <c r="D90" s="103" t="s">
        <v>204</v>
      </c>
      <c r="E90" s="134"/>
      <c r="F90" s="114"/>
      <c r="G90" s="111" t="s">
        <v>143</v>
      </c>
      <c r="H90" s="111">
        <v>1</v>
      </c>
      <c r="I90" s="112">
        <v>475000</v>
      </c>
      <c r="J90" s="105">
        <v>475000</v>
      </c>
      <c r="K90" s="135">
        <v>0.3</v>
      </c>
      <c r="L90" s="112">
        <v>332500</v>
      </c>
      <c r="M90" s="112"/>
      <c r="N90" s="112"/>
      <c r="O90" s="112"/>
      <c r="P90" s="113"/>
    </row>
    <row r="91" spans="1:16" ht="21.75" x14ac:dyDescent="0.25">
      <c r="A91" s="109"/>
      <c r="B91" s="101" t="s">
        <v>191</v>
      </c>
      <c r="C91" s="141" t="s">
        <v>168</v>
      </c>
      <c r="D91" s="103" t="s">
        <v>204</v>
      </c>
      <c r="E91" s="134"/>
      <c r="F91" s="114"/>
      <c r="G91" s="111" t="s">
        <v>158</v>
      </c>
      <c r="H91" s="111">
        <v>1</v>
      </c>
      <c r="I91" s="112">
        <v>485000</v>
      </c>
      <c r="J91" s="105">
        <v>485000</v>
      </c>
      <c r="K91" s="135">
        <v>0.3</v>
      </c>
      <c r="L91" s="112">
        <v>339500</v>
      </c>
      <c r="M91" s="112"/>
      <c r="N91" s="112"/>
      <c r="O91" s="112"/>
      <c r="P91" s="113"/>
    </row>
    <row r="92" spans="1:16" ht="21.75" x14ac:dyDescent="0.25">
      <c r="A92" s="109"/>
      <c r="B92" s="101" t="s">
        <v>191</v>
      </c>
      <c r="C92" s="141" t="s">
        <v>168</v>
      </c>
      <c r="D92" s="103" t="s">
        <v>204</v>
      </c>
      <c r="E92" s="134"/>
      <c r="F92" s="114"/>
      <c r="G92" s="111" t="s">
        <v>146</v>
      </c>
      <c r="H92" s="111">
        <v>1</v>
      </c>
      <c r="I92" s="112">
        <v>485000</v>
      </c>
      <c r="J92" s="105">
        <v>485000</v>
      </c>
      <c r="K92" s="135">
        <v>0.3</v>
      </c>
      <c r="L92" s="112">
        <v>339500</v>
      </c>
      <c r="M92" s="112"/>
      <c r="N92" s="112"/>
      <c r="O92" s="112"/>
      <c r="P92" s="113"/>
    </row>
    <row r="93" spans="1:16" ht="21.75" x14ac:dyDescent="0.25">
      <c r="A93" s="109"/>
      <c r="B93" s="101" t="s">
        <v>191</v>
      </c>
      <c r="C93" s="141" t="s">
        <v>168</v>
      </c>
      <c r="D93" s="103" t="s">
        <v>204</v>
      </c>
      <c r="E93" s="134"/>
      <c r="F93" s="114"/>
      <c r="G93" s="111" t="s">
        <v>147</v>
      </c>
      <c r="H93" s="111">
        <v>1</v>
      </c>
      <c r="I93" s="112">
        <v>550000</v>
      </c>
      <c r="J93" s="105">
        <v>550000</v>
      </c>
      <c r="K93" s="135">
        <v>0.3</v>
      </c>
      <c r="L93" s="112">
        <v>385000</v>
      </c>
      <c r="M93" s="112"/>
      <c r="N93" s="112"/>
      <c r="O93" s="112"/>
      <c r="P93" s="113"/>
    </row>
    <row r="94" spans="1:16" ht="21.75" x14ac:dyDescent="0.25">
      <c r="A94" s="109"/>
      <c r="B94" s="101" t="s">
        <v>191</v>
      </c>
      <c r="C94" s="141" t="s">
        <v>168</v>
      </c>
      <c r="D94" s="103" t="s">
        <v>204</v>
      </c>
      <c r="E94" s="134"/>
      <c r="F94" s="114"/>
      <c r="G94" s="111" t="s">
        <v>149</v>
      </c>
      <c r="H94" s="111">
        <v>1</v>
      </c>
      <c r="I94" s="112">
        <v>455000</v>
      </c>
      <c r="J94" s="105">
        <v>455000</v>
      </c>
      <c r="K94" s="135">
        <v>0.3</v>
      </c>
      <c r="L94" s="112">
        <v>318500</v>
      </c>
      <c r="M94" s="112"/>
      <c r="N94" s="112"/>
      <c r="O94" s="112"/>
      <c r="P94" s="113"/>
    </row>
    <row r="95" spans="1:16" ht="21.75" x14ac:dyDescent="0.25">
      <c r="A95" s="116"/>
      <c r="B95" s="101" t="s">
        <v>191</v>
      </c>
      <c r="C95" s="141" t="s">
        <v>168</v>
      </c>
      <c r="D95" s="103" t="s">
        <v>204</v>
      </c>
      <c r="E95" s="138"/>
      <c r="F95" s="117"/>
      <c r="G95" s="118" t="s">
        <v>150</v>
      </c>
      <c r="H95" s="118">
        <v>1</v>
      </c>
      <c r="I95" s="119">
        <v>455000</v>
      </c>
      <c r="J95" s="120">
        <v>455000</v>
      </c>
      <c r="K95" s="135">
        <v>0.3</v>
      </c>
      <c r="L95" s="119">
        <v>318500</v>
      </c>
      <c r="M95" s="119"/>
      <c r="N95" s="119"/>
      <c r="O95" s="119"/>
      <c r="P95" s="139"/>
    </row>
    <row r="96" spans="1:16" ht="21.75" x14ac:dyDescent="0.25">
      <c r="A96" s="123">
        <v>30</v>
      </c>
      <c r="B96" s="124" t="s">
        <v>207</v>
      </c>
      <c r="C96" s="145" t="s">
        <v>168</v>
      </c>
      <c r="D96" s="126" t="s">
        <v>208</v>
      </c>
      <c r="E96" s="126" t="s">
        <v>209</v>
      </c>
      <c r="F96" s="127"/>
      <c r="G96" s="128" t="s">
        <v>149</v>
      </c>
      <c r="H96" s="128">
        <v>1</v>
      </c>
      <c r="I96" s="129">
        <v>455000</v>
      </c>
      <c r="J96" s="129">
        <v>455000</v>
      </c>
      <c r="K96" s="130">
        <v>0.3</v>
      </c>
      <c r="L96" s="129">
        <v>318500</v>
      </c>
      <c r="M96" s="129">
        <v>318500</v>
      </c>
      <c r="N96" s="129"/>
      <c r="O96" s="129"/>
      <c r="P96" s="144"/>
    </row>
    <row r="97" spans="1:17" ht="21.75" x14ac:dyDescent="0.25">
      <c r="A97" s="100">
        <v>31</v>
      </c>
      <c r="B97" s="101" t="s">
        <v>207</v>
      </c>
      <c r="C97" s="141" t="s">
        <v>168</v>
      </c>
      <c r="D97" s="103" t="s">
        <v>210</v>
      </c>
      <c r="E97" s="149" t="s">
        <v>209</v>
      </c>
      <c r="F97" s="132"/>
      <c r="G97" s="104" t="s">
        <v>147</v>
      </c>
      <c r="H97" s="104">
        <v>1</v>
      </c>
      <c r="I97" s="105">
        <v>550000</v>
      </c>
      <c r="J97" s="105">
        <v>550000</v>
      </c>
      <c r="K97" s="106">
        <v>1</v>
      </c>
      <c r="L97" s="105">
        <v>0</v>
      </c>
      <c r="M97" s="105">
        <v>700000</v>
      </c>
      <c r="N97" s="105"/>
      <c r="O97" s="105"/>
      <c r="P97" s="165" t="s">
        <v>211</v>
      </c>
      <c r="Q97" s="166"/>
    </row>
    <row r="98" spans="1:17" ht="21.75" x14ac:dyDescent="0.25">
      <c r="A98" s="110"/>
      <c r="B98" s="101" t="s">
        <v>207</v>
      </c>
      <c r="C98" s="141" t="s">
        <v>168</v>
      </c>
      <c r="D98" s="103" t="s">
        <v>210</v>
      </c>
      <c r="E98" s="134"/>
      <c r="F98" s="114"/>
      <c r="G98" s="111" t="s">
        <v>148</v>
      </c>
      <c r="H98" s="111">
        <v>1</v>
      </c>
      <c r="I98" s="112">
        <v>450000</v>
      </c>
      <c r="J98" s="105">
        <v>450000</v>
      </c>
      <c r="K98" s="135">
        <v>0.2</v>
      </c>
      <c r="L98" s="112">
        <v>360000</v>
      </c>
      <c r="M98" s="112"/>
      <c r="N98" s="112"/>
      <c r="O98" s="112"/>
      <c r="P98" s="113"/>
      <c r="Q98" s="166"/>
    </row>
    <row r="99" spans="1:17" ht="21.75" x14ac:dyDescent="0.25">
      <c r="A99" s="157"/>
      <c r="B99" s="142" t="s">
        <v>207</v>
      </c>
      <c r="C99" s="143" t="s">
        <v>168</v>
      </c>
      <c r="D99" s="138" t="s">
        <v>210</v>
      </c>
      <c r="E99" s="138"/>
      <c r="F99" s="117"/>
      <c r="G99" s="118" t="s">
        <v>149</v>
      </c>
      <c r="H99" s="118">
        <v>1</v>
      </c>
      <c r="I99" s="119">
        <v>455000</v>
      </c>
      <c r="J99" s="119">
        <v>455000</v>
      </c>
      <c r="K99" s="121">
        <v>0.2</v>
      </c>
      <c r="L99" s="119">
        <v>364000</v>
      </c>
      <c r="M99" s="119"/>
      <c r="N99" s="119"/>
      <c r="O99" s="119"/>
      <c r="P99" s="139"/>
      <c r="Q99" s="166"/>
    </row>
    <row r="100" spans="1:17" ht="21.75" x14ac:dyDescent="0.25">
      <c r="A100" s="100">
        <v>32</v>
      </c>
      <c r="B100" s="101" t="s">
        <v>207</v>
      </c>
      <c r="C100" s="141" t="s">
        <v>154</v>
      </c>
      <c r="D100" s="103" t="s">
        <v>212</v>
      </c>
      <c r="E100" s="103" t="s">
        <v>213</v>
      </c>
      <c r="F100" s="132"/>
      <c r="G100" s="104" t="s">
        <v>139</v>
      </c>
      <c r="H100" s="104">
        <v>1</v>
      </c>
      <c r="I100" s="105">
        <v>455000</v>
      </c>
      <c r="J100" s="105">
        <v>455000</v>
      </c>
      <c r="K100" s="106">
        <v>0.41</v>
      </c>
      <c r="L100" s="105">
        <v>268450.00000000006</v>
      </c>
      <c r="M100" s="105">
        <v>1412000</v>
      </c>
      <c r="N100" s="105"/>
      <c r="O100" s="105"/>
      <c r="P100" s="167" t="s">
        <v>214</v>
      </c>
      <c r="Q100" s="168"/>
    </row>
    <row r="101" spans="1:17" ht="21.75" x14ac:dyDescent="0.25">
      <c r="A101" s="109"/>
      <c r="B101" s="101" t="s">
        <v>207</v>
      </c>
      <c r="C101" s="141" t="s">
        <v>154</v>
      </c>
      <c r="D101" s="103" t="s">
        <v>212</v>
      </c>
      <c r="E101" s="103"/>
      <c r="F101" s="114"/>
      <c r="G101" s="111" t="s">
        <v>141</v>
      </c>
      <c r="H101" s="111">
        <v>1</v>
      </c>
      <c r="I101" s="112">
        <v>465000</v>
      </c>
      <c r="J101" s="105">
        <v>465000</v>
      </c>
      <c r="K101" s="106">
        <v>0.41</v>
      </c>
      <c r="L101" s="112">
        <v>274350.00000000006</v>
      </c>
      <c r="M101" s="112"/>
      <c r="N101" s="112"/>
      <c r="O101" s="112"/>
      <c r="P101" s="113"/>
      <c r="Q101" s="166"/>
    </row>
    <row r="102" spans="1:17" ht="21.75" x14ac:dyDescent="0.25">
      <c r="A102" s="109"/>
      <c r="B102" s="101" t="s">
        <v>207</v>
      </c>
      <c r="C102" s="141" t="s">
        <v>154</v>
      </c>
      <c r="D102" s="103" t="s">
        <v>212</v>
      </c>
      <c r="E102" s="103"/>
      <c r="F102" s="114"/>
      <c r="G102" s="111" t="s">
        <v>143</v>
      </c>
      <c r="H102" s="111">
        <v>1</v>
      </c>
      <c r="I102" s="112">
        <v>475000</v>
      </c>
      <c r="J102" s="105">
        <v>475000</v>
      </c>
      <c r="K102" s="106">
        <v>0.41</v>
      </c>
      <c r="L102" s="112">
        <v>280250.00000000006</v>
      </c>
      <c r="M102" s="112"/>
      <c r="N102" s="112"/>
      <c r="O102" s="112"/>
      <c r="P102" s="113"/>
      <c r="Q102" s="166"/>
    </row>
    <row r="103" spans="1:17" ht="21.75" x14ac:dyDescent="0.25">
      <c r="A103" s="109"/>
      <c r="B103" s="101" t="s">
        <v>207</v>
      </c>
      <c r="C103" s="141" t="s">
        <v>154</v>
      </c>
      <c r="D103" s="103" t="s">
        <v>212</v>
      </c>
      <c r="E103" s="103"/>
      <c r="F103" s="114"/>
      <c r="G103" s="111" t="s">
        <v>158</v>
      </c>
      <c r="H103" s="111">
        <v>1</v>
      </c>
      <c r="I103" s="112">
        <v>485000</v>
      </c>
      <c r="J103" s="105">
        <v>485000</v>
      </c>
      <c r="K103" s="106">
        <v>0.41</v>
      </c>
      <c r="L103" s="112">
        <v>286150.00000000006</v>
      </c>
      <c r="M103" s="112"/>
      <c r="N103" s="112"/>
      <c r="O103" s="112"/>
      <c r="P103" s="113"/>
      <c r="Q103" s="166"/>
    </row>
    <row r="104" spans="1:17" ht="21.75" x14ac:dyDescent="0.25">
      <c r="A104" s="109"/>
      <c r="B104" s="101" t="s">
        <v>207</v>
      </c>
      <c r="C104" s="141" t="s">
        <v>154</v>
      </c>
      <c r="D104" s="103" t="s">
        <v>212</v>
      </c>
      <c r="E104" s="103"/>
      <c r="F104" s="114"/>
      <c r="G104" s="111" t="s">
        <v>146</v>
      </c>
      <c r="H104" s="111">
        <v>1</v>
      </c>
      <c r="I104" s="112">
        <v>485000</v>
      </c>
      <c r="J104" s="105">
        <v>485000</v>
      </c>
      <c r="K104" s="169">
        <v>0.41</v>
      </c>
      <c r="L104" s="112">
        <v>286150.00000000006</v>
      </c>
      <c r="M104" s="112"/>
      <c r="N104" s="112"/>
      <c r="O104" s="112"/>
      <c r="P104" s="113"/>
      <c r="Q104" s="166"/>
    </row>
    <row r="105" spans="1:17" ht="21.75" x14ac:dyDescent="0.25">
      <c r="A105" s="170"/>
      <c r="B105" s="101" t="s">
        <v>207</v>
      </c>
      <c r="C105" s="141" t="s">
        <v>154</v>
      </c>
      <c r="D105" s="103" t="s">
        <v>212</v>
      </c>
      <c r="E105" s="171"/>
      <c r="F105" s="172"/>
      <c r="G105" s="173" t="s">
        <v>149</v>
      </c>
      <c r="H105" s="173">
        <v>1</v>
      </c>
      <c r="I105" s="174">
        <v>455000</v>
      </c>
      <c r="J105" s="120">
        <v>455000</v>
      </c>
      <c r="K105" s="169">
        <v>1</v>
      </c>
      <c r="L105" s="174">
        <v>0</v>
      </c>
      <c r="M105" s="174"/>
      <c r="N105" s="174"/>
      <c r="O105" s="174"/>
      <c r="P105" s="175"/>
      <c r="Q105" s="166"/>
    </row>
    <row r="106" spans="1:17" ht="21.75" x14ac:dyDescent="0.25">
      <c r="A106" s="116"/>
      <c r="B106" s="142" t="s">
        <v>207</v>
      </c>
      <c r="C106" s="143" t="s">
        <v>154</v>
      </c>
      <c r="D106" s="138" t="s">
        <v>212</v>
      </c>
      <c r="E106" s="138"/>
      <c r="F106" s="117"/>
      <c r="G106" s="118" t="s">
        <v>150</v>
      </c>
      <c r="H106" s="118">
        <v>1</v>
      </c>
      <c r="I106" s="119">
        <v>455000</v>
      </c>
      <c r="J106" s="120">
        <v>455000</v>
      </c>
      <c r="K106" s="121">
        <v>0.41</v>
      </c>
      <c r="L106" s="119">
        <v>268450.00000000006</v>
      </c>
      <c r="M106" s="119"/>
      <c r="N106" s="119"/>
      <c r="O106" s="119"/>
      <c r="P106" s="139"/>
      <c r="Q106" s="166"/>
    </row>
    <row r="107" spans="1:17" x14ac:dyDescent="0.25">
      <c r="A107" s="116">
        <v>33</v>
      </c>
      <c r="B107" s="160" t="s">
        <v>207</v>
      </c>
      <c r="C107" s="176" t="s">
        <v>164</v>
      </c>
      <c r="D107" s="137" t="s">
        <v>136</v>
      </c>
      <c r="E107" s="137" t="s">
        <v>215</v>
      </c>
      <c r="F107" s="117"/>
      <c r="G107" s="118" t="s">
        <v>148</v>
      </c>
      <c r="H107" s="118">
        <v>4</v>
      </c>
      <c r="I107" s="119">
        <v>450000</v>
      </c>
      <c r="J107" s="129">
        <v>1800000</v>
      </c>
      <c r="K107" s="130">
        <v>0.41</v>
      </c>
      <c r="L107" s="119">
        <v>1062000.0000000002</v>
      </c>
      <c r="M107" s="119"/>
      <c r="N107" s="119">
        <v>1062000.0000000002</v>
      </c>
      <c r="O107" s="119"/>
      <c r="P107" s="139" t="s">
        <v>152</v>
      </c>
      <c r="Q107" s="166"/>
    </row>
    <row r="108" spans="1:17" ht="21.75" x14ac:dyDescent="0.25">
      <c r="A108" s="177">
        <v>34</v>
      </c>
      <c r="B108" s="178" t="s">
        <v>207</v>
      </c>
      <c r="C108" s="179" t="s">
        <v>154</v>
      </c>
      <c r="D108" s="171" t="s">
        <v>216</v>
      </c>
      <c r="E108" s="171" t="s">
        <v>217</v>
      </c>
      <c r="F108" s="180"/>
      <c r="G108" s="181" t="s">
        <v>139</v>
      </c>
      <c r="H108" s="181">
        <v>5</v>
      </c>
      <c r="I108" s="120">
        <v>455000</v>
      </c>
      <c r="J108" s="105">
        <v>2275000</v>
      </c>
      <c r="K108" s="106">
        <v>0.41</v>
      </c>
      <c r="L108" s="120">
        <v>1342250.0000000002</v>
      </c>
      <c r="M108" s="120"/>
      <c r="N108" s="120">
        <v>8577000</v>
      </c>
      <c r="O108" s="120"/>
      <c r="P108" s="182"/>
      <c r="Q108" s="166"/>
    </row>
    <row r="109" spans="1:17" x14ac:dyDescent="0.25">
      <c r="A109" s="109"/>
      <c r="B109" s="156" t="s">
        <v>207</v>
      </c>
      <c r="C109" s="183" t="s">
        <v>154</v>
      </c>
      <c r="D109" s="134" t="s">
        <v>216</v>
      </c>
      <c r="E109" s="184"/>
      <c r="F109" s="114"/>
      <c r="G109" s="111" t="s">
        <v>141</v>
      </c>
      <c r="H109" s="111">
        <v>9</v>
      </c>
      <c r="I109" s="112">
        <v>465000</v>
      </c>
      <c r="J109" s="105">
        <v>4185000</v>
      </c>
      <c r="K109" s="106">
        <v>0.41</v>
      </c>
      <c r="L109" s="112">
        <v>2469150.0000000005</v>
      </c>
      <c r="M109" s="112"/>
      <c r="N109" s="112"/>
      <c r="O109" s="112"/>
      <c r="P109" s="113"/>
      <c r="Q109" s="166"/>
    </row>
    <row r="110" spans="1:17" x14ac:dyDescent="0.25">
      <c r="A110" s="109"/>
      <c r="B110" s="156" t="s">
        <v>207</v>
      </c>
      <c r="C110" s="183" t="s">
        <v>154</v>
      </c>
      <c r="D110" s="134" t="s">
        <v>216</v>
      </c>
      <c r="E110" s="184"/>
      <c r="F110" s="114"/>
      <c r="G110" s="111" t="s">
        <v>143</v>
      </c>
      <c r="H110" s="111">
        <v>10</v>
      </c>
      <c r="I110" s="112">
        <v>475000</v>
      </c>
      <c r="J110" s="105">
        <v>4750000</v>
      </c>
      <c r="K110" s="106">
        <v>0.41</v>
      </c>
      <c r="L110" s="112">
        <v>2802500.0000000005</v>
      </c>
      <c r="M110" s="112"/>
      <c r="N110" s="112"/>
      <c r="O110" s="112"/>
      <c r="P110" s="113"/>
      <c r="Q110" s="166"/>
    </row>
    <row r="111" spans="1:17" x14ac:dyDescent="0.25">
      <c r="A111" s="116"/>
      <c r="B111" s="142" t="s">
        <v>207</v>
      </c>
      <c r="C111" s="143" t="s">
        <v>154</v>
      </c>
      <c r="D111" s="137" t="s">
        <v>216</v>
      </c>
      <c r="E111" s="138"/>
      <c r="F111" s="117"/>
      <c r="G111" s="118" t="s">
        <v>158</v>
      </c>
      <c r="H111" s="118">
        <v>7</v>
      </c>
      <c r="I111" s="119">
        <v>485000</v>
      </c>
      <c r="J111" s="119">
        <v>3395000</v>
      </c>
      <c r="K111" s="121">
        <v>0.41</v>
      </c>
      <c r="L111" s="119">
        <v>2003050.0000000002</v>
      </c>
      <c r="M111" s="119"/>
      <c r="N111" s="119"/>
      <c r="O111" s="119"/>
      <c r="P111" s="139"/>
      <c r="Q111" s="166"/>
    </row>
    <row r="112" spans="1:17" ht="32.25" x14ac:dyDescent="0.25">
      <c r="A112" s="100">
        <v>35</v>
      </c>
      <c r="B112" s="101" t="s">
        <v>207</v>
      </c>
      <c r="C112" s="141" t="s">
        <v>197</v>
      </c>
      <c r="D112" s="103" t="s">
        <v>198</v>
      </c>
      <c r="E112" s="103" t="s">
        <v>199</v>
      </c>
      <c r="F112" s="132"/>
      <c r="G112" s="104" t="s">
        <v>139</v>
      </c>
      <c r="H112" s="104">
        <v>12</v>
      </c>
      <c r="I112" s="105">
        <v>455000</v>
      </c>
      <c r="J112" s="105">
        <v>5460000</v>
      </c>
      <c r="K112" s="106">
        <v>0.35</v>
      </c>
      <c r="L112" s="105">
        <v>3549000</v>
      </c>
      <c r="M112" s="105"/>
      <c r="N112" s="105"/>
      <c r="O112" s="105">
        <v>38512500</v>
      </c>
      <c r="P112" s="246" t="s">
        <v>218</v>
      </c>
      <c r="Q112" s="166"/>
    </row>
    <row r="113" spans="1:16" x14ac:dyDescent="0.25">
      <c r="A113" s="109"/>
      <c r="B113" s="101" t="s">
        <v>207</v>
      </c>
      <c r="C113" s="141" t="s">
        <v>197</v>
      </c>
      <c r="D113" s="103" t="s">
        <v>198</v>
      </c>
      <c r="E113" s="134"/>
      <c r="F113" s="114"/>
      <c r="G113" s="111" t="s">
        <v>141</v>
      </c>
      <c r="H113" s="111">
        <v>12</v>
      </c>
      <c r="I113" s="112">
        <v>465000</v>
      </c>
      <c r="J113" s="105">
        <v>5580000</v>
      </c>
      <c r="K113" s="106">
        <v>0.35</v>
      </c>
      <c r="L113" s="112">
        <v>3627000</v>
      </c>
      <c r="M113" s="112"/>
      <c r="N113" s="112"/>
      <c r="O113" s="112"/>
      <c r="P113" s="247"/>
    </row>
    <row r="114" spans="1:16" x14ac:dyDescent="0.25">
      <c r="A114" s="109"/>
      <c r="B114" s="101" t="s">
        <v>207</v>
      </c>
      <c r="C114" s="141" t="s">
        <v>197</v>
      </c>
      <c r="D114" s="103" t="s">
        <v>198</v>
      </c>
      <c r="E114" s="134"/>
      <c r="F114" s="114"/>
      <c r="G114" s="111" t="s">
        <v>143</v>
      </c>
      <c r="H114" s="111">
        <v>12</v>
      </c>
      <c r="I114" s="112">
        <v>475000</v>
      </c>
      <c r="J114" s="105">
        <v>5700000</v>
      </c>
      <c r="K114" s="106">
        <v>0.35</v>
      </c>
      <c r="L114" s="112">
        <v>3705000</v>
      </c>
      <c r="M114" s="112"/>
      <c r="N114" s="112"/>
      <c r="O114" s="112"/>
      <c r="P114" s="247"/>
    </row>
    <row r="115" spans="1:16" x14ac:dyDescent="0.25">
      <c r="A115" s="109"/>
      <c r="B115" s="101" t="s">
        <v>207</v>
      </c>
      <c r="C115" s="141" t="s">
        <v>197</v>
      </c>
      <c r="D115" s="103" t="s">
        <v>198</v>
      </c>
      <c r="E115" s="134"/>
      <c r="F115" s="114"/>
      <c r="G115" s="111" t="s">
        <v>158</v>
      </c>
      <c r="H115" s="111">
        <v>12</v>
      </c>
      <c r="I115" s="112">
        <v>485000</v>
      </c>
      <c r="J115" s="105">
        <v>5820000</v>
      </c>
      <c r="K115" s="106">
        <v>0.35</v>
      </c>
      <c r="L115" s="112">
        <v>3783000</v>
      </c>
      <c r="M115" s="112"/>
      <c r="N115" s="112"/>
      <c r="O115" s="112"/>
      <c r="P115" s="247"/>
    </row>
    <row r="116" spans="1:16" x14ac:dyDescent="0.25">
      <c r="A116" s="109"/>
      <c r="B116" s="101" t="s">
        <v>207</v>
      </c>
      <c r="C116" s="141" t="s">
        <v>197</v>
      </c>
      <c r="D116" s="103" t="s">
        <v>198</v>
      </c>
      <c r="E116" s="134"/>
      <c r="F116" s="114"/>
      <c r="G116" s="111" t="s">
        <v>146</v>
      </c>
      <c r="H116" s="111">
        <v>12</v>
      </c>
      <c r="I116" s="112">
        <v>485000</v>
      </c>
      <c r="J116" s="105">
        <v>5820000</v>
      </c>
      <c r="K116" s="106">
        <v>0.35</v>
      </c>
      <c r="L116" s="112">
        <v>3783000</v>
      </c>
      <c r="M116" s="112"/>
      <c r="N116" s="112"/>
      <c r="O116" s="112"/>
      <c r="P116" s="247"/>
    </row>
    <row r="117" spans="1:16" x14ac:dyDescent="0.25">
      <c r="A117" s="109"/>
      <c r="B117" s="101" t="s">
        <v>207</v>
      </c>
      <c r="C117" s="141" t="s">
        <v>197</v>
      </c>
      <c r="D117" s="103" t="s">
        <v>198</v>
      </c>
      <c r="E117" s="134"/>
      <c r="F117" s="114"/>
      <c r="G117" s="111" t="s">
        <v>147</v>
      </c>
      <c r="H117" s="111">
        <v>24</v>
      </c>
      <c r="I117" s="112">
        <v>550000</v>
      </c>
      <c r="J117" s="105">
        <v>13200000</v>
      </c>
      <c r="K117" s="106">
        <v>0.35</v>
      </c>
      <c r="L117" s="112">
        <v>8580000</v>
      </c>
      <c r="M117" s="112"/>
      <c r="N117" s="112"/>
      <c r="O117" s="112"/>
      <c r="P117" s="247"/>
    </row>
    <row r="118" spans="1:16" x14ac:dyDescent="0.25">
      <c r="A118" s="109"/>
      <c r="B118" s="101" t="s">
        <v>207</v>
      </c>
      <c r="C118" s="141" t="s">
        <v>197</v>
      </c>
      <c r="D118" s="103" t="s">
        <v>198</v>
      </c>
      <c r="E118" s="134"/>
      <c r="F118" s="114"/>
      <c r="G118" s="111" t="s">
        <v>148</v>
      </c>
      <c r="H118" s="111">
        <v>15</v>
      </c>
      <c r="I118" s="112">
        <v>450000</v>
      </c>
      <c r="J118" s="105">
        <v>6750000</v>
      </c>
      <c r="K118" s="106">
        <v>0.35</v>
      </c>
      <c r="L118" s="112">
        <v>4387500</v>
      </c>
      <c r="M118" s="112"/>
      <c r="N118" s="112"/>
      <c r="O118" s="112"/>
      <c r="P118" s="247"/>
    </row>
    <row r="119" spans="1:16" x14ac:dyDescent="0.25">
      <c r="A119" s="109"/>
      <c r="B119" s="101" t="s">
        <v>207</v>
      </c>
      <c r="C119" s="141" t="s">
        <v>197</v>
      </c>
      <c r="D119" s="103" t="s">
        <v>198</v>
      </c>
      <c r="E119" s="134"/>
      <c r="F119" s="114"/>
      <c r="G119" s="111" t="s">
        <v>149</v>
      </c>
      <c r="H119" s="111">
        <v>12</v>
      </c>
      <c r="I119" s="112">
        <v>455000</v>
      </c>
      <c r="J119" s="105">
        <v>5460000</v>
      </c>
      <c r="K119" s="106">
        <v>0.35</v>
      </c>
      <c r="L119" s="112">
        <v>3549000</v>
      </c>
      <c r="M119" s="112"/>
      <c r="N119" s="112"/>
      <c r="O119" s="112"/>
      <c r="P119" s="247"/>
    </row>
    <row r="120" spans="1:16" x14ac:dyDescent="0.25">
      <c r="A120" s="116"/>
      <c r="B120" s="142" t="s">
        <v>207</v>
      </c>
      <c r="C120" s="143" t="s">
        <v>197</v>
      </c>
      <c r="D120" s="138" t="s">
        <v>198</v>
      </c>
      <c r="E120" s="138"/>
      <c r="F120" s="117"/>
      <c r="G120" s="118" t="s">
        <v>150</v>
      </c>
      <c r="H120" s="118">
        <v>12</v>
      </c>
      <c r="I120" s="119">
        <v>455000</v>
      </c>
      <c r="J120" s="119">
        <v>5460000</v>
      </c>
      <c r="K120" s="121">
        <v>0.35</v>
      </c>
      <c r="L120" s="119">
        <v>3549000</v>
      </c>
      <c r="M120" s="119"/>
      <c r="N120" s="119"/>
      <c r="O120" s="119"/>
      <c r="P120" s="248"/>
    </row>
    <row r="121" spans="1:16" ht="32.25" x14ac:dyDescent="0.25">
      <c r="A121" s="185">
        <v>36</v>
      </c>
      <c r="B121" s="160" t="s">
        <v>207</v>
      </c>
      <c r="C121" s="176" t="s">
        <v>164</v>
      </c>
      <c r="D121" s="137" t="s">
        <v>219</v>
      </c>
      <c r="E121" s="137"/>
      <c r="F121" s="186"/>
      <c r="G121" s="187" t="s">
        <v>147</v>
      </c>
      <c r="H121" s="187">
        <v>1</v>
      </c>
      <c r="I121" s="159">
        <v>550000</v>
      </c>
      <c r="J121" s="129">
        <v>550000</v>
      </c>
      <c r="K121" s="169">
        <v>1</v>
      </c>
      <c r="L121" s="159">
        <v>0</v>
      </c>
      <c r="M121" s="159"/>
      <c r="N121" s="159"/>
      <c r="O121" s="159"/>
      <c r="P121" s="188"/>
    </row>
    <row r="122" spans="1:16" ht="21.75" x14ac:dyDescent="0.25">
      <c r="A122" s="123">
        <v>37</v>
      </c>
      <c r="B122" s="124" t="s">
        <v>220</v>
      </c>
      <c r="C122" s="145" t="s">
        <v>168</v>
      </c>
      <c r="D122" s="126" t="s">
        <v>221</v>
      </c>
      <c r="E122" s="126" t="s">
        <v>222</v>
      </c>
      <c r="F122" s="127"/>
      <c r="G122" s="128" t="s">
        <v>149</v>
      </c>
      <c r="H122" s="128">
        <v>59</v>
      </c>
      <c r="I122" s="129">
        <v>455000</v>
      </c>
      <c r="J122" s="129">
        <v>26845000</v>
      </c>
      <c r="K122" s="130">
        <v>0.62</v>
      </c>
      <c r="L122" s="129">
        <v>10201100</v>
      </c>
      <c r="M122" s="129"/>
      <c r="N122" s="129"/>
      <c r="O122" s="129">
        <v>10201100</v>
      </c>
      <c r="P122" s="144"/>
    </row>
    <row r="123" spans="1:16" ht="32.25" x14ac:dyDescent="0.25">
      <c r="A123" s="123">
        <v>38</v>
      </c>
      <c r="B123" s="124" t="s">
        <v>223</v>
      </c>
      <c r="C123" s="145" t="s">
        <v>168</v>
      </c>
      <c r="D123" s="126" t="s">
        <v>169</v>
      </c>
      <c r="E123" s="126" t="s">
        <v>170</v>
      </c>
      <c r="F123" s="127"/>
      <c r="G123" s="128" t="s">
        <v>149</v>
      </c>
      <c r="H123" s="128">
        <v>84</v>
      </c>
      <c r="I123" s="129">
        <v>455000</v>
      </c>
      <c r="J123" s="129">
        <v>38220000</v>
      </c>
      <c r="K123" s="130">
        <v>0.5</v>
      </c>
      <c r="L123" s="129">
        <v>19110000</v>
      </c>
      <c r="M123" s="129"/>
      <c r="N123" s="129"/>
      <c r="O123" s="129">
        <v>19410000</v>
      </c>
      <c r="P123" s="131" t="s">
        <v>224</v>
      </c>
    </row>
    <row r="124" spans="1:16" ht="32.25" x14ac:dyDescent="0.25">
      <c r="A124" s="100">
        <v>39</v>
      </c>
      <c r="B124" s="101" t="s">
        <v>223</v>
      </c>
      <c r="C124" s="141" t="s">
        <v>197</v>
      </c>
      <c r="D124" s="103" t="s">
        <v>198</v>
      </c>
      <c r="E124" s="103" t="s">
        <v>199</v>
      </c>
      <c r="F124" s="132"/>
      <c r="G124" s="104" t="s">
        <v>139</v>
      </c>
      <c r="H124" s="104">
        <v>12</v>
      </c>
      <c r="I124" s="105">
        <v>455000</v>
      </c>
      <c r="J124" s="105">
        <v>5460000</v>
      </c>
      <c r="K124" s="106">
        <v>0.35</v>
      </c>
      <c r="L124" s="105">
        <v>3549000</v>
      </c>
      <c r="M124" s="105"/>
      <c r="N124" s="105"/>
      <c r="O124" s="105">
        <v>30927000</v>
      </c>
      <c r="P124" s="108"/>
    </row>
    <row r="125" spans="1:16" x14ac:dyDescent="0.25">
      <c r="A125" s="100"/>
      <c r="B125" s="101" t="s">
        <v>223</v>
      </c>
      <c r="C125" s="141" t="s">
        <v>197</v>
      </c>
      <c r="D125" s="103" t="s">
        <v>198</v>
      </c>
      <c r="E125" s="103"/>
      <c r="F125" s="132"/>
      <c r="G125" s="104" t="s">
        <v>140</v>
      </c>
      <c r="H125" s="104">
        <v>24</v>
      </c>
      <c r="I125" s="105">
        <v>265000</v>
      </c>
      <c r="J125" s="105">
        <v>6360000</v>
      </c>
      <c r="K125" s="106">
        <v>0.35</v>
      </c>
      <c r="L125" s="105">
        <v>4134000</v>
      </c>
      <c r="M125" s="105"/>
      <c r="N125" s="105"/>
      <c r="O125" s="105"/>
      <c r="P125" s="108"/>
    </row>
    <row r="126" spans="1:16" x14ac:dyDescent="0.25">
      <c r="A126" s="100"/>
      <c r="B126" s="101" t="s">
        <v>223</v>
      </c>
      <c r="C126" s="141" t="s">
        <v>197</v>
      </c>
      <c r="D126" s="103" t="s">
        <v>198</v>
      </c>
      <c r="E126" s="103"/>
      <c r="F126" s="132"/>
      <c r="G126" s="104" t="s">
        <v>141</v>
      </c>
      <c r="H126" s="104">
        <v>12</v>
      </c>
      <c r="I126" s="105">
        <v>465000</v>
      </c>
      <c r="J126" s="105">
        <v>5580000</v>
      </c>
      <c r="K126" s="106">
        <v>0.35</v>
      </c>
      <c r="L126" s="105">
        <v>3627000</v>
      </c>
      <c r="M126" s="105"/>
      <c r="N126" s="105"/>
      <c r="O126" s="105"/>
      <c r="P126" s="108"/>
    </row>
    <row r="127" spans="1:16" x14ac:dyDescent="0.25">
      <c r="A127" s="100"/>
      <c r="B127" s="101" t="s">
        <v>223</v>
      </c>
      <c r="C127" s="141" t="s">
        <v>197</v>
      </c>
      <c r="D127" s="103" t="s">
        <v>198</v>
      </c>
      <c r="E127" s="103"/>
      <c r="F127" s="132"/>
      <c r="G127" s="104" t="s">
        <v>143</v>
      </c>
      <c r="H127" s="104">
        <v>12</v>
      </c>
      <c r="I127" s="105">
        <v>475000</v>
      </c>
      <c r="J127" s="105">
        <v>5700000</v>
      </c>
      <c r="K127" s="106">
        <v>0.35</v>
      </c>
      <c r="L127" s="105">
        <v>3705000</v>
      </c>
      <c r="M127" s="105"/>
      <c r="N127" s="105"/>
      <c r="O127" s="105"/>
      <c r="P127" s="108"/>
    </row>
    <row r="128" spans="1:16" x14ac:dyDescent="0.25">
      <c r="A128" s="100"/>
      <c r="B128" s="101" t="s">
        <v>223</v>
      </c>
      <c r="C128" s="141" t="s">
        <v>197</v>
      </c>
      <c r="D128" s="103" t="s">
        <v>198</v>
      </c>
      <c r="E128" s="103"/>
      <c r="F128" s="132"/>
      <c r="G128" s="104" t="s">
        <v>158</v>
      </c>
      <c r="H128" s="104">
        <v>12</v>
      </c>
      <c r="I128" s="105">
        <v>485000</v>
      </c>
      <c r="J128" s="105">
        <v>5820000</v>
      </c>
      <c r="K128" s="106">
        <v>0.35</v>
      </c>
      <c r="L128" s="105">
        <v>3783000</v>
      </c>
      <c r="M128" s="105"/>
      <c r="N128" s="105"/>
      <c r="O128" s="105"/>
      <c r="P128" s="108"/>
    </row>
    <row r="129" spans="1:16" x14ac:dyDescent="0.25">
      <c r="A129" s="100"/>
      <c r="B129" s="101" t="s">
        <v>223</v>
      </c>
      <c r="C129" s="141" t="s">
        <v>197</v>
      </c>
      <c r="D129" s="103" t="s">
        <v>198</v>
      </c>
      <c r="E129" s="103"/>
      <c r="F129" s="132"/>
      <c r="G129" s="104" t="s">
        <v>147</v>
      </c>
      <c r="H129" s="104">
        <v>24</v>
      </c>
      <c r="I129" s="105">
        <v>550000</v>
      </c>
      <c r="J129" s="105">
        <v>13200000</v>
      </c>
      <c r="K129" s="106">
        <v>0.35</v>
      </c>
      <c r="L129" s="105">
        <v>8580000</v>
      </c>
      <c r="M129" s="105"/>
      <c r="N129" s="105"/>
      <c r="O129" s="105"/>
      <c r="P129" s="108"/>
    </row>
    <row r="130" spans="1:16" x14ac:dyDescent="0.25">
      <c r="A130" s="109"/>
      <c r="B130" s="101" t="s">
        <v>223</v>
      </c>
      <c r="C130" s="141" t="s">
        <v>197</v>
      </c>
      <c r="D130" s="103" t="s">
        <v>198</v>
      </c>
      <c r="E130" s="134"/>
      <c r="F130" s="114"/>
      <c r="G130" s="111" t="s">
        <v>149</v>
      </c>
      <c r="H130" s="111">
        <v>0</v>
      </c>
      <c r="I130" s="112">
        <v>455000</v>
      </c>
      <c r="J130" s="105">
        <v>0</v>
      </c>
      <c r="K130" s="135">
        <v>0.35</v>
      </c>
      <c r="L130" s="112">
        <v>0</v>
      </c>
      <c r="M130" s="112"/>
      <c r="N130" s="112"/>
      <c r="O130" s="112"/>
      <c r="P130" s="113"/>
    </row>
    <row r="131" spans="1:16" x14ac:dyDescent="0.25">
      <c r="A131" s="116"/>
      <c r="B131" s="142" t="s">
        <v>223</v>
      </c>
      <c r="C131" s="143" t="s">
        <v>197</v>
      </c>
      <c r="D131" s="138" t="s">
        <v>198</v>
      </c>
      <c r="E131" s="137"/>
      <c r="F131" s="117"/>
      <c r="G131" s="118" t="s">
        <v>150</v>
      </c>
      <c r="H131" s="118">
        <v>12</v>
      </c>
      <c r="I131" s="119">
        <v>455000</v>
      </c>
      <c r="J131" s="119">
        <v>5460000</v>
      </c>
      <c r="K131" s="189">
        <v>0.35</v>
      </c>
      <c r="L131" s="159">
        <v>3549000</v>
      </c>
      <c r="M131" s="119"/>
      <c r="N131" s="119"/>
      <c r="O131" s="119"/>
      <c r="P131" s="139"/>
    </row>
    <row r="132" spans="1:16" ht="33" customHeight="1" x14ac:dyDescent="0.25">
      <c r="A132" s="100">
        <v>40</v>
      </c>
      <c r="B132" s="101" t="s">
        <v>223</v>
      </c>
      <c r="C132" s="103" t="s">
        <v>225</v>
      </c>
      <c r="D132" s="103" t="s">
        <v>226</v>
      </c>
      <c r="E132" s="103" t="s">
        <v>227</v>
      </c>
      <c r="F132" s="132"/>
      <c r="G132" s="104" t="s">
        <v>149</v>
      </c>
      <c r="H132" s="104">
        <v>10</v>
      </c>
      <c r="I132" s="105">
        <v>455000</v>
      </c>
      <c r="J132" s="105">
        <v>4550000</v>
      </c>
      <c r="K132" s="106">
        <v>1</v>
      </c>
      <c r="L132" s="105">
        <v>0</v>
      </c>
      <c r="M132" s="105"/>
      <c r="N132" s="105"/>
      <c r="O132" s="105">
        <v>0</v>
      </c>
      <c r="P132" s="133" t="s">
        <v>228</v>
      </c>
    </row>
    <row r="133" spans="1:16" ht="21.75" x14ac:dyDescent="0.25">
      <c r="A133" s="109"/>
      <c r="B133" s="101" t="s">
        <v>223</v>
      </c>
      <c r="C133" s="103" t="s">
        <v>225</v>
      </c>
      <c r="D133" s="103" t="s">
        <v>226</v>
      </c>
      <c r="E133" s="103"/>
      <c r="F133" s="114"/>
      <c r="G133" s="111" t="s">
        <v>143</v>
      </c>
      <c r="H133" s="111">
        <v>11</v>
      </c>
      <c r="I133" s="112">
        <v>475000</v>
      </c>
      <c r="J133" s="105">
        <v>5225000</v>
      </c>
      <c r="K133" s="135">
        <v>1</v>
      </c>
      <c r="L133" s="105">
        <v>0</v>
      </c>
      <c r="M133" s="112"/>
      <c r="N133" s="112"/>
      <c r="O133" s="112"/>
      <c r="P133" s="113"/>
    </row>
    <row r="134" spans="1:16" ht="21.75" x14ac:dyDescent="0.25">
      <c r="A134" s="109"/>
      <c r="B134" s="101" t="s">
        <v>223</v>
      </c>
      <c r="C134" s="103" t="s">
        <v>225</v>
      </c>
      <c r="D134" s="103" t="s">
        <v>226</v>
      </c>
      <c r="E134" s="103"/>
      <c r="F134" s="114"/>
      <c r="G134" s="111" t="s">
        <v>147</v>
      </c>
      <c r="H134" s="111">
        <v>7</v>
      </c>
      <c r="I134" s="112">
        <v>550000</v>
      </c>
      <c r="J134" s="105">
        <v>3850000</v>
      </c>
      <c r="K134" s="135">
        <v>1</v>
      </c>
      <c r="L134" s="105">
        <v>0</v>
      </c>
      <c r="M134" s="112"/>
      <c r="N134" s="112"/>
      <c r="O134" s="112"/>
      <c r="P134" s="113"/>
    </row>
    <row r="135" spans="1:16" ht="21.75" x14ac:dyDescent="0.25">
      <c r="A135" s="116"/>
      <c r="B135" s="101" t="s">
        <v>223</v>
      </c>
      <c r="C135" s="103" t="s">
        <v>225</v>
      </c>
      <c r="D135" s="103" t="s">
        <v>226</v>
      </c>
      <c r="E135" s="138"/>
      <c r="F135" s="117"/>
      <c r="G135" s="118" t="s">
        <v>148</v>
      </c>
      <c r="H135" s="118">
        <v>2</v>
      </c>
      <c r="I135" s="119">
        <v>450000</v>
      </c>
      <c r="J135" s="120">
        <v>900000</v>
      </c>
      <c r="K135" s="121">
        <v>1</v>
      </c>
      <c r="L135" s="119">
        <v>0</v>
      </c>
      <c r="M135" s="119"/>
      <c r="N135" s="119"/>
      <c r="O135" s="119"/>
      <c r="P135" s="139"/>
    </row>
    <row r="136" spans="1:16" x14ac:dyDescent="0.25">
      <c r="A136" s="123">
        <v>41</v>
      </c>
      <c r="B136" s="124" t="s">
        <v>229</v>
      </c>
      <c r="C136" s="145" t="s">
        <v>154</v>
      </c>
      <c r="D136" s="126" t="s">
        <v>216</v>
      </c>
      <c r="E136" s="126" t="s">
        <v>230</v>
      </c>
      <c r="F136" s="127"/>
      <c r="G136" s="128" t="s">
        <v>139</v>
      </c>
      <c r="H136" s="128">
        <v>24</v>
      </c>
      <c r="I136" s="129">
        <v>455000</v>
      </c>
      <c r="J136" s="129">
        <v>10920000</v>
      </c>
      <c r="K136" s="130">
        <v>0.41</v>
      </c>
      <c r="L136" s="129">
        <v>6442800.0000000009</v>
      </c>
      <c r="M136" s="129"/>
      <c r="N136" s="129">
        <v>6442800.0000000009</v>
      </c>
      <c r="O136" s="129"/>
      <c r="P136" s="144"/>
    </row>
    <row r="137" spans="1:16" ht="32.25" x14ac:dyDescent="0.25">
      <c r="A137" s="190">
        <v>42</v>
      </c>
      <c r="B137" s="147" t="s">
        <v>229</v>
      </c>
      <c r="C137" s="163" t="s">
        <v>154</v>
      </c>
      <c r="D137" s="149" t="s">
        <v>231</v>
      </c>
      <c r="E137" s="149" t="s">
        <v>232</v>
      </c>
      <c r="F137" s="191"/>
      <c r="G137" s="192" t="s">
        <v>139</v>
      </c>
      <c r="H137" s="192">
        <v>0</v>
      </c>
      <c r="I137" s="107">
        <v>455000</v>
      </c>
      <c r="J137" s="105">
        <v>0</v>
      </c>
      <c r="K137" s="193">
        <v>0.5</v>
      </c>
      <c r="L137" s="107">
        <v>0</v>
      </c>
      <c r="M137" s="107"/>
      <c r="N137" s="107"/>
      <c r="O137" s="107">
        <v>242500</v>
      </c>
      <c r="P137" s="194" t="s">
        <v>233</v>
      </c>
    </row>
    <row r="138" spans="1:16" ht="21.75" x14ac:dyDescent="0.25">
      <c r="A138" s="109"/>
      <c r="B138" s="156" t="s">
        <v>229</v>
      </c>
      <c r="C138" s="183" t="s">
        <v>154</v>
      </c>
      <c r="D138" s="134" t="s">
        <v>231</v>
      </c>
      <c r="E138" s="134"/>
      <c r="F138" s="114"/>
      <c r="G138" s="111" t="s">
        <v>141</v>
      </c>
      <c r="H138" s="111">
        <v>0</v>
      </c>
      <c r="I138" s="112">
        <v>465000</v>
      </c>
      <c r="J138" s="105">
        <v>0</v>
      </c>
      <c r="K138" s="135">
        <v>0.5</v>
      </c>
      <c r="L138" s="112">
        <v>0</v>
      </c>
      <c r="M138" s="112"/>
      <c r="N138" s="112"/>
      <c r="O138" s="112"/>
      <c r="P138" s="195" t="s">
        <v>233</v>
      </c>
    </row>
    <row r="139" spans="1:16" ht="29.25" customHeight="1" x14ac:dyDescent="0.25">
      <c r="A139" s="109"/>
      <c r="B139" s="156" t="s">
        <v>229</v>
      </c>
      <c r="C139" s="183" t="s">
        <v>154</v>
      </c>
      <c r="D139" s="134" t="s">
        <v>231</v>
      </c>
      <c r="E139" s="134"/>
      <c r="F139" s="114"/>
      <c r="G139" s="111" t="s">
        <v>143</v>
      </c>
      <c r="H139" s="111">
        <v>0</v>
      </c>
      <c r="I139" s="112">
        <v>475000</v>
      </c>
      <c r="J139" s="105">
        <v>0</v>
      </c>
      <c r="K139" s="135">
        <v>0.5</v>
      </c>
      <c r="L139" s="112">
        <v>0</v>
      </c>
      <c r="M139" s="112"/>
      <c r="N139" s="112"/>
      <c r="O139" s="112"/>
      <c r="P139" s="115" t="s">
        <v>234</v>
      </c>
    </row>
    <row r="140" spans="1:16" ht="21.75" x14ac:dyDescent="0.25">
      <c r="A140" s="185"/>
      <c r="B140" s="142" t="s">
        <v>229</v>
      </c>
      <c r="C140" s="143" t="s">
        <v>154</v>
      </c>
      <c r="D140" s="138" t="s">
        <v>231</v>
      </c>
      <c r="E140" s="137"/>
      <c r="F140" s="186"/>
      <c r="G140" s="187" t="s">
        <v>158</v>
      </c>
      <c r="H140" s="187">
        <v>1</v>
      </c>
      <c r="I140" s="159">
        <v>485000</v>
      </c>
      <c r="J140" s="119">
        <v>485000</v>
      </c>
      <c r="K140" s="189">
        <v>0.5</v>
      </c>
      <c r="L140" s="159">
        <v>242500</v>
      </c>
      <c r="M140" s="159"/>
      <c r="N140" s="159"/>
      <c r="O140" s="159"/>
      <c r="P140" s="196" t="s">
        <v>235</v>
      </c>
    </row>
    <row r="141" spans="1:16" ht="21.75" x14ac:dyDescent="0.25">
      <c r="A141" s="185">
        <v>43</v>
      </c>
      <c r="B141" s="160" t="s">
        <v>236</v>
      </c>
      <c r="C141" s="176" t="s">
        <v>225</v>
      </c>
      <c r="D141" s="137" t="s">
        <v>237</v>
      </c>
      <c r="E141" s="137" t="s">
        <v>174</v>
      </c>
      <c r="F141" s="186"/>
      <c r="G141" s="187" t="s">
        <v>144</v>
      </c>
      <c r="H141" s="187">
        <v>5</v>
      </c>
      <c r="I141" s="159">
        <v>285000</v>
      </c>
      <c r="J141" s="129">
        <v>1425000</v>
      </c>
      <c r="K141" s="189">
        <v>1</v>
      </c>
      <c r="L141" s="159">
        <v>0</v>
      </c>
      <c r="M141" s="159"/>
      <c r="N141" s="159"/>
      <c r="O141" s="159"/>
      <c r="P141" s="188"/>
    </row>
    <row r="142" spans="1:16" ht="21.75" x14ac:dyDescent="0.25">
      <c r="A142" s="177">
        <v>44</v>
      </c>
      <c r="B142" s="178" t="s">
        <v>236</v>
      </c>
      <c r="C142" s="179" t="s">
        <v>225</v>
      </c>
      <c r="D142" s="171" t="s">
        <v>237</v>
      </c>
      <c r="E142" s="171" t="s">
        <v>174</v>
      </c>
      <c r="F142" s="180"/>
      <c r="G142" s="181" t="s">
        <v>139</v>
      </c>
      <c r="H142" s="181">
        <v>1</v>
      </c>
      <c r="I142" s="120">
        <v>455000</v>
      </c>
      <c r="J142" s="105">
        <v>455000</v>
      </c>
      <c r="K142" s="169">
        <v>1</v>
      </c>
      <c r="L142" s="120">
        <v>0</v>
      </c>
      <c r="M142" s="120"/>
      <c r="N142" s="120"/>
      <c r="O142" s="120"/>
      <c r="P142" s="182"/>
    </row>
    <row r="143" spans="1:16" ht="21.75" x14ac:dyDescent="0.25">
      <c r="A143" s="109"/>
      <c r="B143" s="156" t="s">
        <v>236</v>
      </c>
      <c r="C143" s="183" t="s">
        <v>225</v>
      </c>
      <c r="D143" s="134" t="s">
        <v>237</v>
      </c>
      <c r="E143" s="134" t="s">
        <v>174</v>
      </c>
      <c r="F143" s="114"/>
      <c r="G143" s="111" t="s">
        <v>141</v>
      </c>
      <c r="H143" s="111">
        <v>1</v>
      </c>
      <c r="I143" s="112">
        <v>465000</v>
      </c>
      <c r="J143" s="105">
        <v>465000</v>
      </c>
      <c r="K143" s="135">
        <v>1</v>
      </c>
      <c r="L143" s="112">
        <v>0</v>
      </c>
      <c r="M143" s="112"/>
      <c r="N143" s="112"/>
      <c r="O143" s="112"/>
      <c r="P143" s="113"/>
    </row>
    <row r="144" spans="1:16" ht="21.75" x14ac:dyDescent="0.25">
      <c r="A144" s="109"/>
      <c r="B144" s="156" t="s">
        <v>236</v>
      </c>
      <c r="C144" s="183" t="s">
        <v>225</v>
      </c>
      <c r="D144" s="134" t="s">
        <v>237</v>
      </c>
      <c r="E144" s="134" t="s">
        <v>174</v>
      </c>
      <c r="F144" s="114"/>
      <c r="G144" s="111" t="s">
        <v>144</v>
      </c>
      <c r="H144" s="111">
        <v>1</v>
      </c>
      <c r="I144" s="112">
        <v>285000</v>
      </c>
      <c r="J144" s="105">
        <v>285000</v>
      </c>
      <c r="K144" s="135">
        <v>1</v>
      </c>
      <c r="L144" s="112">
        <v>0</v>
      </c>
      <c r="M144" s="112"/>
      <c r="N144" s="112"/>
      <c r="O144" s="112"/>
      <c r="P144" s="113"/>
    </row>
    <row r="145" spans="1:17" ht="21.75" x14ac:dyDescent="0.25">
      <c r="A145" s="109"/>
      <c r="B145" s="156" t="s">
        <v>236</v>
      </c>
      <c r="C145" s="183" t="s">
        <v>225</v>
      </c>
      <c r="D145" s="134" t="s">
        <v>237</v>
      </c>
      <c r="E145" s="134" t="s">
        <v>174</v>
      </c>
      <c r="F145" s="114"/>
      <c r="G145" s="111" t="s">
        <v>158</v>
      </c>
      <c r="H145" s="111">
        <v>1</v>
      </c>
      <c r="I145" s="112">
        <v>485000</v>
      </c>
      <c r="J145" s="105">
        <v>485000</v>
      </c>
      <c r="K145" s="135">
        <v>1</v>
      </c>
      <c r="L145" s="112">
        <v>0</v>
      </c>
      <c r="M145" s="112"/>
      <c r="N145" s="112"/>
      <c r="O145" s="112"/>
      <c r="P145" s="113"/>
      <c r="Q145" s="166"/>
    </row>
    <row r="146" spans="1:17" ht="21.75" x14ac:dyDescent="0.25">
      <c r="A146" s="109"/>
      <c r="B146" s="156" t="s">
        <v>236</v>
      </c>
      <c r="C146" s="183" t="s">
        <v>225</v>
      </c>
      <c r="D146" s="134" t="s">
        <v>237</v>
      </c>
      <c r="E146" s="134" t="s">
        <v>174</v>
      </c>
      <c r="F146" s="114"/>
      <c r="G146" s="111" t="s">
        <v>146</v>
      </c>
      <c r="H146" s="111">
        <v>1</v>
      </c>
      <c r="I146" s="112">
        <v>485000</v>
      </c>
      <c r="J146" s="105">
        <v>485000</v>
      </c>
      <c r="K146" s="135">
        <v>1</v>
      </c>
      <c r="L146" s="112">
        <v>0</v>
      </c>
      <c r="M146" s="112"/>
      <c r="N146" s="112"/>
      <c r="O146" s="112"/>
      <c r="P146" s="113"/>
      <c r="Q146" s="166"/>
    </row>
    <row r="147" spans="1:17" ht="21.75" x14ac:dyDescent="0.25">
      <c r="A147" s="109"/>
      <c r="B147" s="156" t="s">
        <v>236</v>
      </c>
      <c r="C147" s="183" t="s">
        <v>225</v>
      </c>
      <c r="D147" s="134" t="s">
        <v>237</v>
      </c>
      <c r="E147" s="134" t="s">
        <v>174</v>
      </c>
      <c r="F147" s="114"/>
      <c r="G147" s="111" t="s">
        <v>147</v>
      </c>
      <c r="H147" s="111">
        <v>6</v>
      </c>
      <c r="I147" s="112">
        <v>550000</v>
      </c>
      <c r="J147" s="105">
        <v>3300000</v>
      </c>
      <c r="K147" s="135">
        <v>1</v>
      </c>
      <c r="L147" s="112">
        <v>0</v>
      </c>
      <c r="M147" s="112"/>
      <c r="N147" s="112"/>
      <c r="O147" s="112"/>
      <c r="P147" s="113"/>
      <c r="Q147" s="166"/>
    </row>
    <row r="148" spans="1:17" ht="21.75" x14ac:dyDescent="0.25">
      <c r="A148" s="109"/>
      <c r="B148" s="156" t="s">
        <v>236</v>
      </c>
      <c r="C148" s="183" t="s">
        <v>225</v>
      </c>
      <c r="D148" s="134" t="s">
        <v>237</v>
      </c>
      <c r="E148" s="134" t="s">
        <v>174</v>
      </c>
      <c r="F148" s="114"/>
      <c r="G148" s="111" t="s">
        <v>149</v>
      </c>
      <c r="H148" s="111">
        <v>2</v>
      </c>
      <c r="I148" s="112">
        <v>455000</v>
      </c>
      <c r="J148" s="105">
        <v>910000</v>
      </c>
      <c r="K148" s="135">
        <v>1</v>
      </c>
      <c r="L148" s="112">
        <v>0</v>
      </c>
      <c r="M148" s="112"/>
      <c r="N148" s="112"/>
      <c r="O148" s="112"/>
      <c r="P148" s="113"/>
      <c r="Q148" s="166"/>
    </row>
    <row r="149" spans="1:17" ht="21.75" x14ac:dyDescent="0.25">
      <c r="A149" s="185"/>
      <c r="B149" s="160" t="s">
        <v>236</v>
      </c>
      <c r="C149" s="176" t="s">
        <v>225</v>
      </c>
      <c r="D149" s="137" t="s">
        <v>237</v>
      </c>
      <c r="E149" s="137" t="s">
        <v>174</v>
      </c>
      <c r="F149" s="186"/>
      <c r="G149" s="187" t="s">
        <v>150</v>
      </c>
      <c r="H149" s="187">
        <v>1</v>
      </c>
      <c r="I149" s="159">
        <v>455000</v>
      </c>
      <c r="J149" s="120">
        <v>455000</v>
      </c>
      <c r="K149" s="189">
        <v>1</v>
      </c>
      <c r="L149" s="159">
        <v>0</v>
      </c>
      <c r="M149" s="159"/>
      <c r="N149" s="159"/>
      <c r="O149" s="159"/>
      <c r="P149" s="188"/>
      <c r="Q149" s="166"/>
    </row>
    <row r="150" spans="1:17" ht="21.75" x14ac:dyDescent="0.25">
      <c r="A150" s="185">
        <v>45</v>
      </c>
      <c r="B150" s="160" t="s">
        <v>236</v>
      </c>
      <c r="C150" s="176" t="s">
        <v>225</v>
      </c>
      <c r="D150" s="137" t="s">
        <v>237</v>
      </c>
      <c r="E150" s="137"/>
      <c r="F150" s="186"/>
      <c r="G150" s="187" t="s">
        <v>143</v>
      </c>
      <c r="H150" s="187">
        <v>8</v>
      </c>
      <c r="I150" s="159">
        <v>475000</v>
      </c>
      <c r="J150" s="129">
        <v>3800000</v>
      </c>
      <c r="K150" s="189">
        <v>1</v>
      </c>
      <c r="L150" s="159">
        <v>0</v>
      </c>
      <c r="M150" s="159"/>
      <c r="N150" s="159"/>
      <c r="O150" s="159"/>
      <c r="P150" s="188"/>
      <c r="Q150" s="166"/>
    </row>
    <row r="151" spans="1:17" ht="42.75" x14ac:dyDescent="0.25">
      <c r="A151" s="123">
        <v>46</v>
      </c>
      <c r="B151" s="124" t="s">
        <v>238</v>
      </c>
      <c r="C151" s="145" t="s">
        <v>154</v>
      </c>
      <c r="D151" s="126" t="s">
        <v>239</v>
      </c>
      <c r="E151" s="126" t="s">
        <v>240</v>
      </c>
      <c r="F151" s="127"/>
      <c r="G151" s="128" t="s">
        <v>141</v>
      </c>
      <c r="H151" s="128">
        <v>1</v>
      </c>
      <c r="I151" s="129">
        <v>465000</v>
      </c>
      <c r="J151" s="129">
        <v>465000</v>
      </c>
      <c r="K151" s="130">
        <v>0.41</v>
      </c>
      <c r="L151" s="129">
        <v>274350.00000000006</v>
      </c>
      <c r="M151" s="129"/>
      <c r="N151" s="129">
        <v>332000</v>
      </c>
      <c r="O151" s="129"/>
      <c r="P151" s="144"/>
      <c r="Q151" s="168"/>
    </row>
    <row r="152" spans="1:17" ht="42.75" x14ac:dyDescent="0.25">
      <c r="A152" s="100">
        <v>47</v>
      </c>
      <c r="B152" s="101" t="s">
        <v>241</v>
      </c>
      <c r="C152" s="141" t="s">
        <v>135</v>
      </c>
      <c r="D152" s="103" t="s">
        <v>136</v>
      </c>
      <c r="E152" s="103"/>
      <c r="F152" s="132"/>
      <c r="G152" s="104" t="s">
        <v>139</v>
      </c>
      <c r="H152" s="104">
        <v>12</v>
      </c>
      <c r="I152" s="105">
        <v>455000</v>
      </c>
      <c r="J152" s="105">
        <v>5460000</v>
      </c>
      <c r="K152" s="106">
        <v>0.41</v>
      </c>
      <c r="L152" s="105">
        <v>3221400.0000000005</v>
      </c>
      <c r="M152" s="105"/>
      <c r="N152" s="105"/>
      <c r="O152" s="105">
        <v>7640500.0000000009</v>
      </c>
      <c r="P152" s="165" t="s">
        <v>242</v>
      </c>
      <c r="Q152" s="166"/>
    </row>
    <row r="153" spans="1:17" ht="42" x14ac:dyDescent="0.25">
      <c r="A153" s="109"/>
      <c r="B153" s="101" t="s">
        <v>241</v>
      </c>
      <c r="C153" s="141" t="s">
        <v>135</v>
      </c>
      <c r="D153" s="103" t="s">
        <v>136</v>
      </c>
      <c r="E153" s="134"/>
      <c r="F153" s="114"/>
      <c r="G153" s="111" t="s">
        <v>141</v>
      </c>
      <c r="H153" s="111">
        <v>7</v>
      </c>
      <c r="I153" s="112">
        <v>465000</v>
      </c>
      <c r="J153" s="105">
        <v>3255000</v>
      </c>
      <c r="K153" s="135">
        <v>0.41</v>
      </c>
      <c r="L153" s="112">
        <v>1920450.0000000002</v>
      </c>
      <c r="M153" s="112"/>
      <c r="N153" s="112"/>
      <c r="O153" s="112"/>
      <c r="P153" s="197" t="s">
        <v>243</v>
      </c>
      <c r="Q153" s="166"/>
    </row>
    <row r="154" spans="1:17" ht="19.5" customHeight="1" x14ac:dyDescent="0.25">
      <c r="A154" s="109"/>
      <c r="B154" s="101" t="s">
        <v>241</v>
      </c>
      <c r="C154" s="141" t="s">
        <v>135</v>
      </c>
      <c r="D154" s="103" t="s">
        <v>136</v>
      </c>
      <c r="E154" s="134"/>
      <c r="F154" s="114"/>
      <c r="G154" s="111" t="s">
        <v>143</v>
      </c>
      <c r="H154" s="111">
        <v>7</v>
      </c>
      <c r="I154" s="112">
        <v>475000</v>
      </c>
      <c r="J154" s="105">
        <v>3325000</v>
      </c>
      <c r="K154" s="135">
        <v>0.41</v>
      </c>
      <c r="L154" s="112">
        <v>1961750.0000000002</v>
      </c>
      <c r="M154" s="112"/>
      <c r="N154" s="112"/>
      <c r="O154" s="112"/>
      <c r="P154" s="198" t="s">
        <v>243</v>
      </c>
      <c r="Q154" s="166"/>
    </row>
    <row r="155" spans="1:17" x14ac:dyDescent="0.25">
      <c r="A155" s="100"/>
      <c r="B155" s="101" t="s">
        <v>241</v>
      </c>
      <c r="C155" s="141" t="s">
        <v>135</v>
      </c>
      <c r="D155" s="103" t="s">
        <v>136</v>
      </c>
      <c r="E155" s="103"/>
      <c r="F155" s="132"/>
      <c r="G155" s="104" t="s">
        <v>149</v>
      </c>
      <c r="H155" s="104">
        <v>0</v>
      </c>
      <c r="I155" s="105">
        <v>455000</v>
      </c>
      <c r="J155" s="105">
        <v>0</v>
      </c>
      <c r="K155" s="106">
        <v>0.41</v>
      </c>
      <c r="L155" s="105">
        <v>0</v>
      </c>
      <c r="M155" s="105"/>
      <c r="N155" s="105"/>
      <c r="O155" s="105"/>
      <c r="P155" s="108"/>
      <c r="Q155" s="166"/>
    </row>
    <row r="156" spans="1:17" ht="21.75" customHeight="1" x14ac:dyDescent="0.25">
      <c r="A156" s="116"/>
      <c r="B156" s="142" t="s">
        <v>241</v>
      </c>
      <c r="C156" s="143" t="s">
        <v>135</v>
      </c>
      <c r="D156" s="138" t="s">
        <v>136</v>
      </c>
      <c r="E156" s="138"/>
      <c r="F156" s="117"/>
      <c r="G156" s="118" t="s">
        <v>150</v>
      </c>
      <c r="H156" s="118">
        <v>2</v>
      </c>
      <c r="I156" s="119">
        <v>455000</v>
      </c>
      <c r="J156" s="119">
        <v>910000</v>
      </c>
      <c r="K156" s="121">
        <v>0.41</v>
      </c>
      <c r="L156" s="119">
        <v>536900.00000000012</v>
      </c>
      <c r="M156" s="119"/>
      <c r="N156" s="119"/>
      <c r="O156" s="119"/>
      <c r="P156" s="199" t="s">
        <v>244</v>
      </c>
      <c r="Q156" s="166"/>
    </row>
    <row r="157" spans="1:17" ht="32.25" x14ac:dyDescent="0.25">
      <c r="A157" s="123">
        <v>48</v>
      </c>
      <c r="B157" s="124" t="s">
        <v>241</v>
      </c>
      <c r="C157" s="145" t="s">
        <v>154</v>
      </c>
      <c r="D157" s="126" t="s">
        <v>245</v>
      </c>
      <c r="E157" s="126"/>
      <c r="F157" s="127"/>
      <c r="G157" s="128" t="s">
        <v>158</v>
      </c>
      <c r="H157" s="128">
        <v>9</v>
      </c>
      <c r="I157" s="129">
        <v>485000</v>
      </c>
      <c r="J157" s="129">
        <v>4365000</v>
      </c>
      <c r="K157" s="130">
        <v>0.41</v>
      </c>
      <c r="L157" s="129">
        <v>2575350.0000000005</v>
      </c>
      <c r="M157" s="129">
        <v>2575350.0000000005</v>
      </c>
      <c r="N157" s="129"/>
      <c r="O157" s="129"/>
      <c r="P157" s="131" t="s">
        <v>246</v>
      </c>
      <c r="Q157" s="166"/>
    </row>
    <row r="158" spans="1:17" x14ac:dyDescent="0.25">
      <c r="A158" s="123">
        <v>49</v>
      </c>
      <c r="B158" s="124" t="s">
        <v>241</v>
      </c>
      <c r="C158" s="145" t="s">
        <v>154</v>
      </c>
      <c r="D158" s="126" t="s">
        <v>247</v>
      </c>
      <c r="E158" s="126"/>
      <c r="F158" s="127"/>
      <c r="G158" s="128" t="s">
        <v>150</v>
      </c>
      <c r="H158" s="128">
        <v>2</v>
      </c>
      <c r="I158" s="129">
        <v>455000</v>
      </c>
      <c r="J158" s="129">
        <v>910000</v>
      </c>
      <c r="K158" s="130">
        <v>0.41</v>
      </c>
      <c r="L158" s="129">
        <v>536900.00000000012</v>
      </c>
      <c r="M158" s="129"/>
      <c r="N158" s="129"/>
      <c r="O158" s="129">
        <v>536900.00000000012</v>
      </c>
      <c r="P158" s="144"/>
      <c r="Q158" s="166"/>
    </row>
    <row r="159" spans="1:17" x14ac:dyDescent="0.25">
      <c r="A159" s="123">
        <v>50</v>
      </c>
      <c r="B159" s="124" t="s">
        <v>241</v>
      </c>
      <c r="C159" s="145" t="s">
        <v>164</v>
      </c>
      <c r="D159" s="126" t="s">
        <v>136</v>
      </c>
      <c r="E159" s="126"/>
      <c r="F159" s="127"/>
      <c r="G159" s="128" t="s">
        <v>142</v>
      </c>
      <c r="H159" s="128">
        <v>1</v>
      </c>
      <c r="I159" s="129">
        <v>275000</v>
      </c>
      <c r="J159" s="129">
        <v>275000</v>
      </c>
      <c r="K159" s="130">
        <v>0.41</v>
      </c>
      <c r="L159" s="129">
        <v>162250.00000000003</v>
      </c>
      <c r="M159" s="129"/>
      <c r="N159" s="129">
        <v>162250.00000000003</v>
      </c>
      <c r="O159" s="129"/>
      <c r="P159" s="144" t="s">
        <v>152</v>
      </c>
      <c r="Q159" s="166"/>
    </row>
    <row r="160" spans="1:17" x14ac:dyDescent="0.25">
      <c r="A160" s="177">
        <v>51</v>
      </c>
      <c r="B160" s="178" t="s">
        <v>241</v>
      </c>
      <c r="C160" s="179" t="s">
        <v>248</v>
      </c>
      <c r="D160" s="171" t="s">
        <v>249</v>
      </c>
      <c r="E160" s="171" t="s">
        <v>250</v>
      </c>
      <c r="F160" s="180"/>
      <c r="G160" s="181" t="s">
        <v>141</v>
      </c>
      <c r="H160" s="181">
        <v>1</v>
      </c>
      <c r="I160" s="120">
        <v>465000</v>
      </c>
      <c r="J160" s="105">
        <v>465000</v>
      </c>
      <c r="K160" s="169">
        <v>0.41</v>
      </c>
      <c r="L160" s="120">
        <v>274350.00000000006</v>
      </c>
      <c r="M160" s="120"/>
      <c r="N160" s="120">
        <v>828950.00000000023</v>
      </c>
      <c r="O160" s="120"/>
      <c r="P160" s="182" t="s">
        <v>152</v>
      </c>
      <c r="Q160" s="166"/>
    </row>
    <row r="161" spans="1:16" x14ac:dyDescent="0.25">
      <c r="A161" s="177"/>
      <c r="B161" s="178" t="s">
        <v>241</v>
      </c>
      <c r="C161" s="179" t="s">
        <v>248</v>
      </c>
      <c r="D161" s="171" t="s">
        <v>249</v>
      </c>
      <c r="E161" s="171" t="s">
        <v>250</v>
      </c>
      <c r="F161" s="180"/>
      <c r="G161" s="181" t="s">
        <v>158</v>
      </c>
      <c r="H161" s="181">
        <v>1</v>
      </c>
      <c r="I161" s="120">
        <v>485000</v>
      </c>
      <c r="J161" s="105">
        <v>485000</v>
      </c>
      <c r="K161" s="169">
        <v>0.41</v>
      </c>
      <c r="L161" s="120">
        <v>286150.00000000006</v>
      </c>
      <c r="M161" s="120"/>
      <c r="N161" s="120"/>
      <c r="O161" s="120"/>
      <c r="P161" s="182"/>
    </row>
    <row r="162" spans="1:16" x14ac:dyDescent="0.25">
      <c r="A162" s="177"/>
      <c r="B162" s="178" t="s">
        <v>241</v>
      </c>
      <c r="C162" s="179" t="s">
        <v>248</v>
      </c>
      <c r="D162" s="171" t="s">
        <v>249</v>
      </c>
      <c r="E162" s="171" t="s">
        <v>250</v>
      </c>
      <c r="F162" s="180"/>
      <c r="G162" s="181" t="s">
        <v>149</v>
      </c>
      <c r="H162" s="181">
        <v>1</v>
      </c>
      <c r="I162" s="120">
        <v>455000</v>
      </c>
      <c r="J162" s="105">
        <v>455000</v>
      </c>
      <c r="K162" s="169">
        <v>0.41</v>
      </c>
      <c r="L162" s="120">
        <v>268450.00000000006</v>
      </c>
      <c r="M162" s="120"/>
      <c r="N162" s="120"/>
      <c r="O162" s="120"/>
      <c r="P162" s="182"/>
    </row>
    <row r="163" spans="1:16" x14ac:dyDescent="0.25">
      <c r="A163" s="123">
        <v>52</v>
      </c>
      <c r="B163" s="124" t="s">
        <v>251</v>
      </c>
      <c r="C163" s="145" t="s">
        <v>154</v>
      </c>
      <c r="D163" s="126" t="s">
        <v>252</v>
      </c>
      <c r="E163" s="126" t="s">
        <v>253</v>
      </c>
      <c r="F163" s="127" t="s">
        <v>254</v>
      </c>
      <c r="G163" s="128" t="s">
        <v>141</v>
      </c>
      <c r="H163" s="128">
        <v>12</v>
      </c>
      <c r="I163" s="129">
        <v>465000</v>
      </c>
      <c r="J163" s="129">
        <v>5580000</v>
      </c>
      <c r="K163" s="130">
        <v>0.41</v>
      </c>
      <c r="L163" s="129">
        <v>3292200.0000000005</v>
      </c>
      <c r="M163" s="129"/>
      <c r="N163" s="129"/>
      <c r="O163" s="129">
        <v>3292200.0000000005</v>
      </c>
      <c r="P163" s="144"/>
    </row>
    <row r="164" spans="1:16" x14ac:dyDescent="0.25">
      <c r="A164" s="123">
        <v>53</v>
      </c>
      <c r="B164" s="124" t="s">
        <v>251</v>
      </c>
      <c r="C164" s="145" t="s">
        <v>154</v>
      </c>
      <c r="D164" s="126" t="s">
        <v>194</v>
      </c>
      <c r="E164" s="126" t="s">
        <v>255</v>
      </c>
      <c r="F164" s="127" t="s">
        <v>256</v>
      </c>
      <c r="G164" s="128" t="s">
        <v>149</v>
      </c>
      <c r="H164" s="128">
        <v>60</v>
      </c>
      <c r="I164" s="129">
        <v>455000</v>
      </c>
      <c r="J164" s="129">
        <v>27300000</v>
      </c>
      <c r="K164" s="130">
        <v>0.41</v>
      </c>
      <c r="L164" s="129">
        <v>16107000.000000002</v>
      </c>
      <c r="M164" s="129"/>
      <c r="N164" s="129"/>
      <c r="O164" s="129">
        <v>16107000.000000002</v>
      </c>
      <c r="P164" s="144"/>
    </row>
    <row r="165" spans="1:16" ht="21.75" x14ac:dyDescent="0.25">
      <c r="A165" s="123">
        <v>54</v>
      </c>
      <c r="B165" s="124" t="s">
        <v>257</v>
      </c>
      <c r="C165" s="145" t="s">
        <v>164</v>
      </c>
      <c r="D165" s="126" t="s">
        <v>258</v>
      </c>
      <c r="E165" s="126" t="s">
        <v>259</v>
      </c>
      <c r="F165" s="127"/>
      <c r="G165" s="128" t="s">
        <v>149</v>
      </c>
      <c r="H165" s="128">
        <v>1</v>
      </c>
      <c r="I165" s="129">
        <v>455000</v>
      </c>
      <c r="J165" s="120">
        <v>455000</v>
      </c>
      <c r="K165" s="130">
        <v>0.41</v>
      </c>
      <c r="L165" s="129">
        <v>268450.00000000006</v>
      </c>
      <c r="M165" s="129"/>
      <c r="N165" s="129">
        <v>268450.00000000006</v>
      </c>
      <c r="O165" s="129"/>
      <c r="P165" s="144" t="s">
        <v>152</v>
      </c>
    </row>
    <row r="166" spans="1:16" ht="25.5" customHeight="1" x14ac:dyDescent="0.25">
      <c r="A166" s="177">
        <v>55</v>
      </c>
      <c r="B166" s="178" t="s">
        <v>257</v>
      </c>
      <c r="C166" s="171" t="s">
        <v>260</v>
      </c>
      <c r="D166" s="171" t="s">
        <v>260</v>
      </c>
      <c r="E166" s="171"/>
      <c r="F166" s="180"/>
      <c r="G166" s="181" t="s">
        <v>147</v>
      </c>
      <c r="H166" s="181">
        <v>1</v>
      </c>
      <c r="I166" s="120">
        <v>550000</v>
      </c>
      <c r="J166" s="153">
        <v>550000</v>
      </c>
      <c r="K166" s="169">
        <v>1</v>
      </c>
      <c r="L166" s="120">
        <v>0</v>
      </c>
      <c r="M166" s="120"/>
      <c r="N166" s="120"/>
      <c r="O166" s="120"/>
      <c r="P166" s="165" t="s">
        <v>261</v>
      </c>
    </row>
    <row r="167" spans="1:16" ht="21.75" x14ac:dyDescent="0.25">
      <c r="A167" s="109"/>
      <c r="B167" s="156" t="s">
        <v>257</v>
      </c>
      <c r="C167" s="171" t="s">
        <v>260</v>
      </c>
      <c r="D167" s="171" t="s">
        <v>260</v>
      </c>
      <c r="E167" s="134"/>
      <c r="F167" s="114"/>
      <c r="G167" s="111" t="s">
        <v>158</v>
      </c>
      <c r="H167" s="111">
        <v>1</v>
      </c>
      <c r="I167" s="112">
        <v>485000</v>
      </c>
      <c r="J167" s="105">
        <v>485000</v>
      </c>
      <c r="K167" s="135">
        <v>1</v>
      </c>
      <c r="L167" s="112">
        <v>0</v>
      </c>
      <c r="M167" s="112"/>
      <c r="N167" s="112"/>
      <c r="O167" s="112"/>
      <c r="P167" s="113"/>
    </row>
    <row r="168" spans="1:16" ht="21.75" x14ac:dyDescent="0.25">
      <c r="A168" s="185"/>
      <c r="B168" s="142" t="s">
        <v>257</v>
      </c>
      <c r="C168" s="137" t="s">
        <v>260</v>
      </c>
      <c r="D168" s="137" t="s">
        <v>260</v>
      </c>
      <c r="E168" s="137"/>
      <c r="F168" s="186"/>
      <c r="G168" s="187" t="s">
        <v>143</v>
      </c>
      <c r="H168" s="187">
        <v>3</v>
      </c>
      <c r="I168" s="159">
        <v>475000</v>
      </c>
      <c r="J168" s="119">
        <v>1425000</v>
      </c>
      <c r="K168" s="189">
        <v>1</v>
      </c>
      <c r="L168" s="159">
        <v>0</v>
      </c>
      <c r="M168" s="159"/>
      <c r="N168" s="159"/>
      <c r="O168" s="159"/>
      <c r="P168" s="188"/>
    </row>
    <row r="169" spans="1:16" x14ac:dyDescent="0.25">
      <c r="A169" s="177">
        <v>56</v>
      </c>
      <c r="B169" s="178" t="s">
        <v>262</v>
      </c>
      <c r="C169" s="179" t="s">
        <v>154</v>
      </c>
      <c r="D169" s="171" t="s">
        <v>182</v>
      </c>
      <c r="E169" s="171" t="s">
        <v>263</v>
      </c>
      <c r="F169" s="180">
        <v>961437868</v>
      </c>
      <c r="G169" s="181" t="s">
        <v>139</v>
      </c>
      <c r="H169" s="181">
        <v>7</v>
      </c>
      <c r="I169" s="120">
        <v>455000</v>
      </c>
      <c r="J169" s="120">
        <v>3185000</v>
      </c>
      <c r="K169" s="169">
        <v>0.25</v>
      </c>
      <c r="L169" s="120">
        <v>2388750</v>
      </c>
      <c r="M169" s="120"/>
      <c r="N169" s="120">
        <v>3142500</v>
      </c>
      <c r="O169" s="120"/>
      <c r="P169" s="182"/>
    </row>
    <row r="170" spans="1:16" x14ac:dyDescent="0.25">
      <c r="A170" s="109"/>
      <c r="B170" s="178" t="s">
        <v>262</v>
      </c>
      <c r="C170" s="179" t="s">
        <v>154</v>
      </c>
      <c r="D170" s="171" t="s">
        <v>182</v>
      </c>
      <c r="E170" s="134"/>
      <c r="F170" s="114"/>
      <c r="G170" s="111" t="s">
        <v>147</v>
      </c>
      <c r="H170" s="111">
        <v>1</v>
      </c>
      <c r="I170" s="112">
        <v>550000</v>
      </c>
      <c r="J170" s="112">
        <v>550000</v>
      </c>
      <c r="K170" s="135">
        <v>0.25</v>
      </c>
      <c r="L170" s="112">
        <v>412500</v>
      </c>
      <c r="M170" s="112"/>
      <c r="N170" s="112"/>
      <c r="O170" s="112"/>
      <c r="P170" s="113"/>
    </row>
    <row r="171" spans="1:16" x14ac:dyDescent="0.25">
      <c r="A171" s="185"/>
      <c r="B171" s="178" t="s">
        <v>262</v>
      </c>
      <c r="C171" s="176" t="s">
        <v>154</v>
      </c>
      <c r="D171" s="137" t="s">
        <v>182</v>
      </c>
      <c r="E171" s="137"/>
      <c r="F171" s="186"/>
      <c r="G171" s="187" t="s">
        <v>150</v>
      </c>
      <c r="H171" s="187">
        <v>1</v>
      </c>
      <c r="I171" s="159">
        <v>455000</v>
      </c>
      <c r="J171" s="159">
        <v>455000</v>
      </c>
      <c r="K171" s="189">
        <v>0.25</v>
      </c>
      <c r="L171" s="159">
        <v>341250</v>
      </c>
      <c r="M171" s="159"/>
      <c r="N171" s="159"/>
      <c r="O171" s="159"/>
      <c r="P171" s="188"/>
    </row>
    <row r="172" spans="1:16" x14ac:dyDescent="0.25">
      <c r="A172" s="146">
        <v>57</v>
      </c>
      <c r="B172" s="140" t="s">
        <v>264</v>
      </c>
      <c r="C172" s="141" t="s">
        <v>248</v>
      </c>
      <c r="D172" s="103" t="s">
        <v>265</v>
      </c>
      <c r="E172" s="150"/>
      <c r="F172" s="151"/>
      <c r="G172" s="152" t="s">
        <v>143</v>
      </c>
      <c r="H172" s="152">
        <v>1</v>
      </c>
      <c r="I172" s="153">
        <v>475000</v>
      </c>
      <c r="J172" s="153">
        <v>475000</v>
      </c>
      <c r="K172" s="154">
        <v>1</v>
      </c>
      <c r="L172" s="153">
        <v>0</v>
      </c>
      <c r="M172" s="153"/>
      <c r="N172" s="153"/>
      <c r="O172" s="153"/>
      <c r="P172" s="155"/>
    </row>
    <row r="173" spans="1:16" x14ac:dyDescent="0.25">
      <c r="A173" s="185"/>
      <c r="B173" s="101" t="s">
        <v>264</v>
      </c>
      <c r="C173" s="141" t="s">
        <v>248</v>
      </c>
      <c r="D173" s="103" t="s">
        <v>265</v>
      </c>
      <c r="E173" s="137"/>
      <c r="F173" s="186"/>
      <c r="G173" s="187" t="s">
        <v>147</v>
      </c>
      <c r="H173" s="187">
        <v>1</v>
      </c>
      <c r="I173" s="159">
        <v>550000</v>
      </c>
      <c r="J173" s="159">
        <v>550000</v>
      </c>
      <c r="K173" s="189">
        <v>1</v>
      </c>
      <c r="L173" s="159">
        <v>0</v>
      </c>
      <c r="M173" s="159"/>
      <c r="N173" s="159"/>
      <c r="O173" s="159"/>
      <c r="P173" s="188"/>
    </row>
    <row r="174" spans="1:16" ht="18.75" customHeight="1" x14ac:dyDescent="0.25">
      <c r="A174" s="123">
        <v>58</v>
      </c>
      <c r="B174" s="124" t="s">
        <v>266</v>
      </c>
      <c r="C174" s="126" t="s">
        <v>260</v>
      </c>
      <c r="D174" s="126" t="s">
        <v>260</v>
      </c>
      <c r="E174" s="126"/>
      <c r="F174" s="127"/>
      <c r="G174" s="128" t="s">
        <v>144</v>
      </c>
      <c r="H174" s="128">
        <v>3</v>
      </c>
      <c r="I174" s="129">
        <v>285000</v>
      </c>
      <c r="J174" s="129">
        <v>855000</v>
      </c>
      <c r="K174" s="130">
        <v>1</v>
      </c>
      <c r="L174" s="129">
        <v>0</v>
      </c>
      <c r="M174" s="129"/>
      <c r="N174" s="129"/>
      <c r="O174" s="129"/>
      <c r="P174" s="131" t="s">
        <v>267</v>
      </c>
    </row>
    <row r="175" spans="1:16" x14ac:dyDescent="0.25">
      <c r="A175" s="177">
        <v>59</v>
      </c>
      <c r="B175" s="178" t="s">
        <v>268</v>
      </c>
      <c r="C175" s="179" t="s">
        <v>154</v>
      </c>
      <c r="D175" s="171" t="s">
        <v>269</v>
      </c>
      <c r="E175" s="171" t="s">
        <v>162</v>
      </c>
      <c r="F175" s="180"/>
      <c r="G175" s="181" t="s">
        <v>158</v>
      </c>
      <c r="H175" s="181">
        <v>12</v>
      </c>
      <c r="I175" s="120">
        <v>485000</v>
      </c>
      <c r="J175" s="120">
        <v>5820000</v>
      </c>
      <c r="K175" s="169">
        <v>0.5</v>
      </c>
      <c r="L175" s="120">
        <v>2910000</v>
      </c>
      <c r="M175" s="120"/>
      <c r="N175" s="120"/>
      <c r="O175" s="120">
        <v>11195000</v>
      </c>
      <c r="P175" s="182"/>
    </row>
    <row r="176" spans="1:16" x14ac:dyDescent="0.25">
      <c r="A176" s="109"/>
      <c r="B176" s="156" t="s">
        <v>268</v>
      </c>
      <c r="C176" s="183" t="s">
        <v>154</v>
      </c>
      <c r="D176" s="134" t="s">
        <v>269</v>
      </c>
      <c r="E176" s="134"/>
      <c r="F176" s="114"/>
      <c r="G176" s="111" t="s">
        <v>190</v>
      </c>
      <c r="H176" s="111">
        <v>18</v>
      </c>
      <c r="I176" s="112">
        <v>285000</v>
      </c>
      <c r="J176" s="112">
        <v>5130000</v>
      </c>
      <c r="K176" s="135">
        <v>0.5</v>
      </c>
      <c r="L176" s="112">
        <v>2565000</v>
      </c>
      <c r="M176" s="112"/>
      <c r="N176" s="112"/>
      <c r="O176" s="112"/>
      <c r="P176" s="113"/>
    </row>
    <row r="177" spans="1:17" x14ac:dyDescent="0.25">
      <c r="A177" s="109"/>
      <c r="B177" s="156" t="s">
        <v>268</v>
      </c>
      <c r="C177" s="183" t="s">
        <v>154</v>
      </c>
      <c r="D177" s="134" t="s">
        <v>269</v>
      </c>
      <c r="E177" s="134"/>
      <c r="F177" s="114"/>
      <c r="G177" s="111" t="s">
        <v>146</v>
      </c>
      <c r="H177" s="111">
        <v>3</v>
      </c>
      <c r="I177" s="112">
        <v>485000</v>
      </c>
      <c r="J177" s="112">
        <v>1455000</v>
      </c>
      <c r="K177" s="135">
        <v>0.5</v>
      </c>
      <c r="L177" s="112">
        <v>727500</v>
      </c>
      <c r="M177" s="112"/>
      <c r="N177" s="112"/>
      <c r="O177" s="112"/>
      <c r="P177" s="113"/>
      <c r="Q177" s="166"/>
    </row>
    <row r="178" spans="1:17" x14ac:dyDescent="0.25">
      <c r="A178" s="109"/>
      <c r="B178" s="156" t="s">
        <v>268</v>
      </c>
      <c r="C178" s="183" t="s">
        <v>154</v>
      </c>
      <c r="D178" s="134" t="s">
        <v>269</v>
      </c>
      <c r="E178" s="134"/>
      <c r="F178" s="114"/>
      <c r="G178" s="111" t="s">
        <v>148</v>
      </c>
      <c r="H178" s="111">
        <v>5</v>
      </c>
      <c r="I178" s="112">
        <v>450000</v>
      </c>
      <c r="J178" s="112">
        <v>2250000</v>
      </c>
      <c r="K178" s="135">
        <v>0.5</v>
      </c>
      <c r="L178" s="112">
        <v>1125000</v>
      </c>
      <c r="M178" s="112"/>
      <c r="N178" s="112"/>
      <c r="O178" s="112"/>
      <c r="P178" s="113"/>
      <c r="Q178" s="166"/>
    </row>
    <row r="179" spans="1:17" x14ac:dyDescent="0.25">
      <c r="A179" s="185"/>
      <c r="B179" s="142" t="s">
        <v>268</v>
      </c>
      <c r="C179" s="176" t="s">
        <v>154</v>
      </c>
      <c r="D179" s="137" t="s">
        <v>269</v>
      </c>
      <c r="E179" s="137"/>
      <c r="F179" s="186"/>
      <c r="G179" s="187" t="s">
        <v>149</v>
      </c>
      <c r="H179" s="187">
        <v>17</v>
      </c>
      <c r="I179" s="159">
        <v>455000</v>
      </c>
      <c r="J179" s="159">
        <v>7735000</v>
      </c>
      <c r="K179" s="189">
        <v>0.5</v>
      </c>
      <c r="L179" s="159">
        <v>3867500</v>
      </c>
      <c r="M179" s="159"/>
      <c r="N179" s="159"/>
      <c r="O179" s="159"/>
      <c r="P179" s="188"/>
      <c r="Q179" s="166"/>
    </row>
    <row r="180" spans="1:17" x14ac:dyDescent="0.25">
      <c r="A180" s="177">
        <v>60</v>
      </c>
      <c r="B180" s="178" t="s">
        <v>268</v>
      </c>
      <c r="C180" s="179" t="s">
        <v>154</v>
      </c>
      <c r="D180" s="171" t="s">
        <v>136</v>
      </c>
      <c r="E180" s="171"/>
      <c r="F180" s="180"/>
      <c r="G180" s="181" t="s">
        <v>148</v>
      </c>
      <c r="H180" s="181">
        <v>5</v>
      </c>
      <c r="I180" s="120">
        <v>450000</v>
      </c>
      <c r="J180" s="120">
        <v>2250000</v>
      </c>
      <c r="K180" s="169">
        <v>0.41</v>
      </c>
      <c r="L180" s="120">
        <v>1327500.0000000002</v>
      </c>
      <c r="M180" s="120"/>
      <c r="N180" s="120"/>
      <c r="O180" s="120">
        <v>1327500.0000000002</v>
      </c>
      <c r="P180" s="182"/>
      <c r="Q180" s="166"/>
    </row>
    <row r="181" spans="1:17" x14ac:dyDescent="0.25">
      <c r="A181" s="249" t="s">
        <v>94</v>
      </c>
      <c r="B181" s="250"/>
      <c r="C181" s="250"/>
      <c r="D181" s="250"/>
      <c r="E181" s="250"/>
      <c r="F181" s="250"/>
      <c r="G181" s="250"/>
      <c r="H181" s="200">
        <v>1401</v>
      </c>
      <c r="I181" s="201"/>
      <c r="J181" s="202">
        <v>639150000</v>
      </c>
      <c r="K181" s="201"/>
      <c r="L181" s="202">
        <v>336077450</v>
      </c>
      <c r="M181" s="202">
        <v>6974300</v>
      </c>
      <c r="N181" s="202">
        <v>26192050</v>
      </c>
      <c r="O181" s="202">
        <v>302936100</v>
      </c>
      <c r="P181" s="203"/>
      <c r="Q181" s="204"/>
    </row>
    <row r="182" spans="1:17" x14ac:dyDescent="0.25">
      <c r="A182" s="242" t="s">
        <v>270</v>
      </c>
      <c r="B182" s="243"/>
      <c r="C182" s="243"/>
      <c r="D182" s="243"/>
      <c r="E182" s="243"/>
      <c r="F182" s="243"/>
      <c r="G182" s="243"/>
      <c r="H182" s="205">
        <v>1401</v>
      </c>
      <c r="I182" s="206"/>
      <c r="J182" s="206"/>
      <c r="K182" s="206"/>
      <c r="L182" s="205">
        <v>336077450</v>
      </c>
      <c r="M182" s="205"/>
      <c r="N182" s="205"/>
      <c r="O182" s="205"/>
      <c r="P182" s="207"/>
      <c r="Q182" s="208"/>
    </row>
    <row r="183" spans="1:17" x14ac:dyDescent="0.25">
      <c r="A183" s="242" t="s">
        <v>271</v>
      </c>
      <c r="B183" s="243"/>
      <c r="C183" s="243"/>
      <c r="D183" s="243"/>
      <c r="E183" s="243"/>
      <c r="F183" s="243"/>
      <c r="G183" s="243"/>
      <c r="H183" s="205"/>
      <c r="I183" s="206"/>
      <c r="J183" s="206"/>
      <c r="K183" s="206"/>
      <c r="L183" s="205">
        <v>6974300</v>
      </c>
      <c r="M183" s="205"/>
      <c r="N183" s="205"/>
      <c r="O183" s="205"/>
      <c r="P183" s="207"/>
      <c r="Q183" s="208"/>
    </row>
    <row r="184" spans="1:17" x14ac:dyDescent="0.25">
      <c r="A184" s="242" t="s">
        <v>272</v>
      </c>
      <c r="B184" s="243"/>
      <c r="C184" s="243"/>
      <c r="D184" s="243"/>
      <c r="E184" s="243"/>
      <c r="F184" s="243"/>
      <c r="G184" s="243"/>
      <c r="H184" s="205"/>
      <c r="I184" s="206"/>
      <c r="J184" s="206"/>
      <c r="K184" s="206"/>
      <c r="L184" s="205">
        <v>26192050</v>
      </c>
      <c r="M184" s="205"/>
      <c r="N184" s="205"/>
      <c r="O184" s="205"/>
      <c r="P184" s="207"/>
      <c r="Q184" s="209"/>
    </row>
    <row r="185" spans="1:17" x14ac:dyDescent="0.25">
      <c r="A185" s="242" t="s">
        <v>273</v>
      </c>
      <c r="B185" s="243"/>
      <c r="C185" s="243"/>
      <c r="D185" s="243"/>
      <c r="E185" s="243"/>
      <c r="F185" s="243"/>
      <c r="G185" s="243"/>
      <c r="H185" s="205"/>
      <c r="I185" s="206"/>
      <c r="J185" s="206"/>
      <c r="K185" s="206"/>
      <c r="L185" s="205">
        <v>302936100</v>
      </c>
      <c r="M185" s="205"/>
      <c r="N185" s="205"/>
      <c r="O185" s="205"/>
      <c r="P185" s="207"/>
      <c r="Q185" s="209"/>
    </row>
    <row r="186" spans="1:17" x14ac:dyDescent="0.25">
      <c r="A186" s="244" t="s">
        <v>274</v>
      </c>
      <c r="B186" s="245"/>
      <c r="C186" s="245"/>
      <c r="D186" s="245"/>
      <c r="E186" s="245"/>
      <c r="F186" s="245"/>
      <c r="G186" s="245"/>
      <c r="H186" s="210"/>
      <c r="I186" s="210"/>
      <c r="J186" s="210"/>
      <c r="K186" s="210"/>
      <c r="L186" s="211">
        <v>85608700</v>
      </c>
      <c r="M186" s="210"/>
      <c r="N186" s="210"/>
      <c r="O186" s="210"/>
      <c r="P186" s="212"/>
      <c r="Q186" s="213"/>
    </row>
    <row r="187" spans="1:17" x14ac:dyDescent="0.25">
      <c r="A187" s="244" t="s">
        <v>275</v>
      </c>
      <c r="B187" s="245"/>
      <c r="C187" s="245"/>
      <c r="D187" s="245"/>
      <c r="E187" s="245"/>
      <c r="F187" s="245"/>
      <c r="G187" s="245"/>
      <c r="H187" s="210"/>
      <c r="I187" s="210"/>
      <c r="J187" s="210"/>
      <c r="K187" s="210"/>
      <c r="L187" s="211">
        <v>71251100</v>
      </c>
      <c r="M187" s="210"/>
      <c r="N187" s="210"/>
      <c r="O187" s="210"/>
      <c r="P187" s="212"/>
      <c r="Q187" s="213"/>
    </row>
    <row r="188" spans="1:17" x14ac:dyDescent="0.25">
      <c r="A188" s="244" t="s">
        <v>276</v>
      </c>
      <c r="B188" s="245"/>
      <c r="C188" s="245"/>
      <c r="D188" s="245"/>
      <c r="E188" s="245"/>
      <c r="F188" s="245"/>
      <c r="G188" s="245"/>
      <c r="H188" s="210"/>
      <c r="I188" s="210"/>
      <c r="J188" s="210"/>
      <c r="K188" s="210"/>
      <c r="L188" s="211">
        <v>211604750</v>
      </c>
      <c r="M188" s="210"/>
      <c r="N188" s="210"/>
      <c r="O188" s="210"/>
      <c r="P188" s="212"/>
      <c r="Q188" s="213"/>
    </row>
    <row r="189" spans="1:17" x14ac:dyDescent="0.25">
      <c r="A189" s="244" t="s">
        <v>277</v>
      </c>
      <c r="B189" s="245"/>
      <c r="C189" s="245"/>
      <c r="D189" s="245"/>
      <c r="E189" s="245"/>
      <c r="F189" s="245"/>
      <c r="G189" s="245"/>
      <c r="H189" s="210"/>
      <c r="I189" s="210"/>
      <c r="J189" s="210"/>
      <c r="K189" s="210"/>
      <c r="L189" s="211">
        <v>828950</v>
      </c>
      <c r="M189" s="210"/>
      <c r="N189" s="210"/>
      <c r="O189" s="210"/>
      <c r="P189" s="212"/>
      <c r="Q189" s="213"/>
    </row>
    <row r="190" spans="1:17" x14ac:dyDescent="0.25">
      <c r="A190" s="244" t="s">
        <v>278</v>
      </c>
      <c r="B190" s="245"/>
      <c r="C190" s="245"/>
      <c r="D190" s="245"/>
      <c r="E190" s="245"/>
      <c r="F190" s="245"/>
      <c r="G190" s="245"/>
      <c r="H190" s="210"/>
      <c r="I190" s="210"/>
      <c r="J190" s="210"/>
      <c r="K190" s="210"/>
      <c r="L190" s="211">
        <v>4354200</v>
      </c>
      <c r="M190" s="210"/>
      <c r="N190" s="210"/>
      <c r="O190" s="210"/>
      <c r="P190" s="212"/>
      <c r="Q190" s="213"/>
    </row>
    <row r="191" spans="1:17" x14ac:dyDescent="0.25">
      <c r="A191" s="244" t="s">
        <v>279</v>
      </c>
      <c r="B191" s="245"/>
      <c r="C191" s="245"/>
      <c r="D191" s="245"/>
      <c r="E191" s="245"/>
      <c r="F191" s="245"/>
      <c r="G191" s="245"/>
      <c r="H191" s="210"/>
      <c r="I191" s="210"/>
      <c r="J191" s="210"/>
      <c r="K191" s="210"/>
      <c r="L191" s="211">
        <v>1017750</v>
      </c>
      <c r="M191" s="210"/>
      <c r="N191" s="210"/>
      <c r="O191" s="210"/>
      <c r="P191" s="212"/>
      <c r="Q191" s="213"/>
    </row>
    <row r="193" spans="1:12" x14ac:dyDescent="0.25">
      <c r="L193" s="214"/>
    </row>
    <row r="194" spans="1:12" s="53" customFormat="1" x14ac:dyDescent="0.25">
      <c r="A194" s="266"/>
      <c r="C194" s="267"/>
      <c r="D194" s="95" t="s">
        <v>283</v>
      </c>
      <c r="E194" s="267"/>
      <c r="G194" s="66"/>
      <c r="I194" s="66"/>
      <c r="L194" s="95" t="s">
        <v>284</v>
      </c>
    </row>
    <row r="195" spans="1:12" s="53" customFormat="1" x14ac:dyDescent="0.25">
      <c r="L195" s="266" t="s">
        <v>285</v>
      </c>
    </row>
    <row r="199" spans="1:12" x14ac:dyDescent="0.25">
      <c r="D199" s="66"/>
      <c r="E199" s="66"/>
      <c r="F199" s="66"/>
    </row>
    <row r="200" spans="1:12" x14ac:dyDescent="0.25">
      <c r="D200" s="66"/>
      <c r="E200" s="66"/>
      <c r="F200" s="66"/>
    </row>
    <row r="201" spans="1:12" x14ac:dyDescent="0.25">
      <c r="B201" s="66"/>
      <c r="D201" s="66"/>
      <c r="E201" s="66"/>
      <c r="F201" s="66"/>
      <c r="K201" s="66"/>
    </row>
    <row r="202" spans="1:12" x14ac:dyDescent="0.25">
      <c r="B202" s="66"/>
      <c r="D202" s="66"/>
      <c r="E202" s="66"/>
      <c r="F202" s="66"/>
      <c r="K202" s="66"/>
    </row>
    <row r="203" spans="1:12" x14ac:dyDescent="0.25">
      <c r="B203" s="66"/>
      <c r="D203" s="66"/>
      <c r="E203" s="66"/>
      <c r="F203" s="66"/>
      <c r="K203" s="66"/>
    </row>
    <row r="204" spans="1:12" x14ac:dyDescent="0.25">
      <c r="B204" s="66"/>
      <c r="D204" s="66"/>
      <c r="E204" s="66"/>
      <c r="F204" s="66"/>
      <c r="K204" s="66"/>
    </row>
    <row r="205" spans="1:12" x14ac:dyDescent="0.25">
      <c r="B205" s="66"/>
      <c r="D205" s="66"/>
      <c r="E205" s="66"/>
      <c r="F205" s="66"/>
      <c r="K205" s="66"/>
    </row>
    <row r="206" spans="1:12" x14ac:dyDescent="0.25">
      <c r="B206" s="66"/>
      <c r="D206" s="66"/>
      <c r="E206" s="66"/>
      <c r="F206" s="66"/>
      <c r="K206" s="66"/>
    </row>
    <row r="207" spans="1:12" x14ac:dyDescent="0.25">
      <c r="B207" s="66"/>
      <c r="D207" s="66"/>
      <c r="E207" s="66"/>
      <c r="F207" s="66"/>
      <c r="K207" s="66"/>
    </row>
    <row r="208" spans="1:12" x14ac:dyDescent="0.25">
      <c r="B208" s="66"/>
      <c r="D208" s="66"/>
      <c r="E208" s="66"/>
      <c r="F208" s="66"/>
      <c r="K208" s="66"/>
    </row>
    <row r="209" spans="2:11" x14ac:dyDescent="0.25">
      <c r="B209" s="66"/>
      <c r="D209" s="66"/>
      <c r="E209" s="66"/>
      <c r="F209" s="66"/>
      <c r="K209" s="66"/>
    </row>
    <row r="210" spans="2:11" x14ac:dyDescent="0.25">
      <c r="B210" s="66"/>
      <c r="D210" s="66"/>
      <c r="E210" s="66"/>
      <c r="F210" s="66"/>
      <c r="K210" s="66"/>
    </row>
    <row r="211" spans="2:11" x14ac:dyDescent="0.25">
      <c r="B211" s="66"/>
      <c r="D211" s="66"/>
      <c r="E211" s="66"/>
      <c r="F211" s="66"/>
      <c r="K211" s="66"/>
    </row>
    <row r="212" spans="2:11" x14ac:dyDescent="0.25">
      <c r="B212" s="66"/>
      <c r="D212" s="66"/>
      <c r="E212" s="66"/>
      <c r="F212" s="66"/>
      <c r="K212" s="66"/>
    </row>
    <row r="213" spans="2:11" x14ac:dyDescent="0.25">
      <c r="B213" s="66"/>
      <c r="D213" s="66"/>
      <c r="E213" s="66"/>
      <c r="F213" s="66"/>
      <c r="K213" s="66"/>
    </row>
    <row r="214" spans="2:11" x14ac:dyDescent="0.25">
      <c r="B214" s="66"/>
      <c r="D214" s="66"/>
      <c r="E214" s="66"/>
      <c r="F214" s="66"/>
      <c r="K214" s="66"/>
    </row>
    <row r="215" spans="2:11" x14ac:dyDescent="0.25">
      <c r="B215" s="66"/>
      <c r="D215" s="66"/>
      <c r="E215" s="66"/>
      <c r="F215" s="66"/>
      <c r="K215" s="66"/>
    </row>
    <row r="216" spans="2:11" x14ac:dyDescent="0.25">
      <c r="B216" s="66"/>
      <c r="D216" s="66"/>
      <c r="E216" s="66"/>
      <c r="F216" s="66"/>
      <c r="K216" s="66"/>
    </row>
    <row r="217" spans="2:11" x14ac:dyDescent="0.25">
      <c r="B217" s="66"/>
      <c r="D217" s="66"/>
      <c r="E217" s="66"/>
      <c r="F217" s="66"/>
      <c r="K217" s="66"/>
    </row>
    <row r="218" spans="2:11" x14ac:dyDescent="0.25">
      <c r="B218" s="66"/>
      <c r="D218" s="66"/>
      <c r="E218" s="66"/>
      <c r="F218" s="66"/>
      <c r="K218" s="66"/>
    </row>
    <row r="219" spans="2:11" x14ac:dyDescent="0.25">
      <c r="B219" s="66"/>
      <c r="D219" s="66"/>
      <c r="E219" s="66"/>
      <c r="F219" s="66"/>
      <c r="K219" s="66"/>
    </row>
    <row r="220" spans="2:11" x14ac:dyDescent="0.25">
      <c r="B220" s="66"/>
      <c r="D220" s="66"/>
      <c r="E220" s="66"/>
      <c r="F220" s="66"/>
      <c r="K220" s="66"/>
    </row>
    <row r="221" spans="2:11" x14ac:dyDescent="0.25">
      <c r="B221" s="66"/>
      <c r="D221" s="66"/>
      <c r="E221" s="66"/>
      <c r="F221" s="66"/>
      <c r="K221" s="66"/>
    </row>
    <row r="222" spans="2:11" x14ac:dyDescent="0.25">
      <c r="B222" s="66"/>
      <c r="D222" s="66"/>
      <c r="E222" s="66"/>
      <c r="F222" s="66"/>
      <c r="K222" s="66"/>
    </row>
    <row r="223" spans="2:11" x14ac:dyDescent="0.25">
      <c r="B223" s="66"/>
      <c r="D223" s="66"/>
      <c r="E223" s="66"/>
      <c r="F223" s="66"/>
      <c r="K223" s="66"/>
    </row>
    <row r="224" spans="2:11" x14ac:dyDescent="0.25">
      <c r="B224" s="66"/>
      <c r="D224" s="66"/>
      <c r="E224" s="66"/>
      <c r="F224" s="66"/>
      <c r="K224" s="66"/>
    </row>
    <row r="225" spans="2:11" x14ac:dyDescent="0.25">
      <c r="B225" s="66"/>
      <c r="D225" s="66"/>
      <c r="E225" s="66"/>
      <c r="F225" s="66"/>
      <c r="K225" s="66"/>
    </row>
    <row r="226" spans="2:11" x14ac:dyDescent="0.25">
      <c r="B226" s="66"/>
      <c r="D226" s="66"/>
      <c r="E226" s="66"/>
      <c r="F226" s="66"/>
      <c r="K226" s="66"/>
    </row>
    <row r="227" spans="2:11" x14ac:dyDescent="0.25">
      <c r="B227" s="66"/>
      <c r="D227" s="66"/>
      <c r="E227" s="66"/>
      <c r="F227" s="66"/>
      <c r="K227" s="66"/>
    </row>
    <row r="228" spans="2:11" x14ac:dyDescent="0.25">
      <c r="B228" s="66"/>
      <c r="D228" s="66"/>
      <c r="E228" s="66"/>
      <c r="F228" s="66"/>
      <c r="K228" s="66"/>
    </row>
    <row r="229" spans="2:11" x14ac:dyDescent="0.25">
      <c r="B229" s="66"/>
      <c r="D229" s="66"/>
      <c r="E229" s="66"/>
      <c r="F229" s="66"/>
      <c r="K229" s="66"/>
    </row>
    <row r="230" spans="2:11" x14ac:dyDescent="0.25">
      <c r="B230" s="66"/>
      <c r="D230" s="66"/>
      <c r="E230" s="66"/>
      <c r="F230" s="66"/>
      <c r="K230" s="66"/>
    </row>
    <row r="231" spans="2:11" x14ac:dyDescent="0.25">
      <c r="B231" s="66"/>
      <c r="D231" s="66"/>
      <c r="E231" s="66"/>
      <c r="F231" s="66"/>
      <c r="K231" s="66"/>
    </row>
    <row r="232" spans="2:11" x14ac:dyDescent="0.25">
      <c r="B232" s="66"/>
      <c r="D232" s="66"/>
      <c r="E232" s="66"/>
      <c r="F232" s="66"/>
      <c r="K232" s="66"/>
    </row>
    <row r="233" spans="2:11" x14ac:dyDescent="0.25">
      <c r="B233" s="66"/>
      <c r="D233" s="66"/>
      <c r="E233" s="66"/>
      <c r="F233" s="66"/>
      <c r="K233" s="66"/>
    </row>
    <row r="234" spans="2:11" x14ac:dyDescent="0.25">
      <c r="B234" s="66"/>
      <c r="D234" s="66"/>
      <c r="E234" s="66"/>
      <c r="F234" s="66"/>
      <c r="K234" s="66"/>
    </row>
    <row r="235" spans="2:11" x14ac:dyDescent="0.25">
      <c r="B235" s="66"/>
      <c r="D235" s="66"/>
      <c r="E235" s="66"/>
      <c r="F235" s="66"/>
      <c r="K235" s="66"/>
    </row>
    <row r="237" spans="2:11" x14ac:dyDescent="0.25">
      <c r="J237" s="215"/>
    </row>
  </sheetData>
  <mergeCells count="23">
    <mergeCell ref="P74:P81"/>
    <mergeCell ref="P112:P120"/>
    <mergeCell ref="A182:G182"/>
    <mergeCell ref="A183:G183"/>
    <mergeCell ref="A184:G184"/>
    <mergeCell ref="A181:G181"/>
    <mergeCell ref="A185:G185"/>
    <mergeCell ref="A186:G186"/>
    <mergeCell ref="A189:G189"/>
    <mergeCell ref="A190:G190"/>
    <mergeCell ref="A191:G191"/>
    <mergeCell ref="A187:G187"/>
    <mergeCell ref="A188:G188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" right="0.31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A29" sqref="A29:XFD30"/>
    </sheetView>
  </sheetViews>
  <sheetFormatPr defaultColWidth="8.85546875" defaultRowHeight="15" x14ac:dyDescent="0.25"/>
  <cols>
    <col min="1" max="1" width="5.7109375" style="53" customWidth="1"/>
    <col min="2" max="2" width="35.7109375" style="53" customWidth="1"/>
    <col min="3" max="3" width="13.140625" style="53" bestFit="1" customWidth="1"/>
    <col min="4" max="4" width="17" style="53" customWidth="1"/>
    <col min="5" max="5" width="13.140625" style="53" bestFit="1" customWidth="1"/>
    <col min="6" max="6" width="14.140625" style="53" bestFit="1" customWidth="1"/>
    <col min="7" max="7" width="8" style="53" bestFit="1" customWidth="1"/>
    <col min="8" max="9" width="14.140625" style="53" bestFit="1" customWidth="1"/>
    <col min="10" max="16384" width="8.85546875" style="53"/>
  </cols>
  <sheetData>
    <row r="1" spans="1:7" x14ac:dyDescent="0.25">
      <c r="A1" s="53" t="s">
        <v>59</v>
      </c>
      <c r="D1" s="53" t="s">
        <v>95</v>
      </c>
    </row>
    <row r="2" spans="1:7" x14ac:dyDescent="0.25">
      <c r="A2" s="53" t="s">
        <v>60</v>
      </c>
      <c r="D2" s="53" t="s">
        <v>96</v>
      </c>
    </row>
    <row r="4" spans="1:7" ht="18.75" x14ac:dyDescent="0.3">
      <c r="A4" s="251" t="s">
        <v>97</v>
      </c>
      <c r="B4" s="251"/>
      <c r="C4" s="251"/>
      <c r="D4" s="251"/>
      <c r="E4" s="251"/>
      <c r="F4" s="251"/>
    </row>
    <row r="5" spans="1:7" x14ac:dyDescent="0.25">
      <c r="A5" s="252" t="s">
        <v>110</v>
      </c>
      <c r="B5" s="252"/>
      <c r="C5" s="252"/>
      <c r="D5" s="252"/>
      <c r="E5" s="252"/>
      <c r="F5" s="252"/>
    </row>
    <row r="6" spans="1:7" x14ac:dyDescent="0.25">
      <c r="A6" s="54"/>
      <c r="B6" s="54"/>
      <c r="C6" s="54"/>
      <c r="D6" s="54"/>
      <c r="E6" s="54"/>
      <c r="F6" s="54"/>
    </row>
    <row r="7" spans="1:7" s="72" customFormat="1" x14ac:dyDescent="0.25">
      <c r="A7" s="70" t="s">
        <v>98</v>
      </c>
      <c r="B7" s="70" t="s">
        <v>112</v>
      </c>
      <c r="C7" s="70" t="s">
        <v>113</v>
      </c>
      <c r="D7" s="71" t="s">
        <v>114</v>
      </c>
      <c r="E7" s="70" t="s">
        <v>99</v>
      </c>
    </row>
    <row r="8" spans="1:7" s="66" customFormat="1" x14ac:dyDescent="0.25">
      <c r="A8" s="73">
        <v>1</v>
      </c>
      <c r="B8" s="64" t="s">
        <v>115</v>
      </c>
      <c r="C8" s="73">
        <f>'DOANH THU'!H181</f>
        <v>1401</v>
      </c>
      <c r="D8" s="74">
        <f>'DOANH THU'!L182</f>
        <v>336077450</v>
      </c>
      <c r="E8" s="64"/>
    </row>
    <row r="9" spans="1:7" s="66" customFormat="1" x14ac:dyDescent="0.25">
      <c r="A9" s="75">
        <v>2</v>
      </c>
      <c r="B9" s="67" t="s">
        <v>116</v>
      </c>
      <c r="C9" s="67"/>
      <c r="D9" s="76">
        <f>'DOANH THU'!L183</f>
        <v>6974300</v>
      </c>
      <c r="E9" s="67"/>
    </row>
    <row r="10" spans="1:7" s="66" customFormat="1" x14ac:dyDescent="0.25">
      <c r="A10" s="69">
        <v>3</v>
      </c>
      <c r="B10" s="77" t="s">
        <v>117</v>
      </c>
      <c r="C10" s="77"/>
      <c r="D10" s="78">
        <f>'DOANH THU'!L184</f>
        <v>26192050</v>
      </c>
      <c r="E10" s="77"/>
    </row>
    <row r="11" spans="1:7" s="66" customFormat="1" x14ac:dyDescent="0.25">
      <c r="A11" s="79"/>
      <c r="B11" s="79" t="s">
        <v>118</v>
      </c>
      <c r="C11" s="80"/>
      <c r="D11" s="81">
        <f>D8-D9-D10</f>
        <v>302911100</v>
      </c>
      <c r="E11" s="80"/>
    </row>
    <row r="13" spans="1:7" s="4" customFormat="1" ht="14.45" customHeight="1" x14ac:dyDescent="0.25">
      <c r="A13" s="219" t="s">
        <v>98</v>
      </c>
      <c r="B13" s="220" t="s">
        <v>111</v>
      </c>
      <c r="C13" s="39" t="s">
        <v>69</v>
      </c>
      <c r="D13" s="221" t="s">
        <v>70</v>
      </c>
      <c r="E13" s="221"/>
      <c r="F13" s="221"/>
      <c r="G13" s="263" t="s">
        <v>99</v>
      </c>
    </row>
    <row r="14" spans="1:7" s="4" customFormat="1" ht="41.45" customHeight="1" x14ac:dyDescent="0.25">
      <c r="A14" s="219"/>
      <c r="B14" s="220"/>
      <c r="C14" s="8" t="s">
        <v>63</v>
      </c>
      <c r="D14" s="9" t="s">
        <v>64</v>
      </c>
      <c r="E14" s="9" t="s">
        <v>65</v>
      </c>
      <c r="F14" s="9" t="s">
        <v>66</v>
      </c>
      <c r="G14" s="264"/>
    </row>
    <row r="15" spans="1:7" x14ac:dyDescent="0.25">
      <c r="A15" s="55">
        <v>1</v>
      </c>
      <c r="B15" s="55" t="s">
        <v>100</v>
      </c>
      <c r="C15" s="56"/>
      <c r="D15" s="56">
        <f>'THU CHI'!E143</f>
        <v>148315000</v>
      </c>
      <c r="E15" s="56"/>
      <c r="F15" s="56"/>
      <c r="G15" s="56"/>
    </row>
    <row r="16" spans="1:7" x14ac:dyDescent="0.25">
      <c r="A16" s="57">
        <v>2</v>
      </c>
      <c r="B16" s="57" t="s">
        <v>79</v>
      </c>
      <c r="C16" s="58">
        <f>'THU CHI'!D91</f>
        <v>25000000</v>
      </c>
      <c r="D16" s="58"/>
      <c r="E16" s="58"/>
      <c r="F16" s="58"/>
      <c r="G16" s="58"/>
    </row>
    <row r="17" spans="1:9" x14ac:dyDescent="0.25">
      <c r="A17" s="57">
        <v>3</v>
      </c>
      <c r="B17" s="57" t="s">
        <v>101</v>
      </c>
      <c r="C17" s="58"/>
      <c r="D17" s="58">
        <f>'THU CHI'!E104</f>
        <v>46495000</v>
      </c>
      <c r="E17" s="58"/>
      <c r="F17" s="58"/>
      <c r="G17" s="58"/>
    </row>
    <row r="18" spans="1:9" x14ac:dyDescent="0.25">
      <c r="A18" s="57">
        <v>4</v>
      </c>
      <c r="B18" s="57" t="s">
        <v>102</v>
      </c>
      <c r="C18" s="58"/>
      <c r="D18" s="58">
        <f>'THU CHI'!E135</f>
        <v>11425000</v>
      </c>
      <c r="E18" s="58">
        <f>'THU CHI'!F135</f>
        <v>3955000</v>
      </c>
      <c r="F18" s="58">
        <f>'THU CHI'!G135</f>
        <v>755000</v>
      </c>
      <c r="G18" s="58"/>
    </row>
    <row r="19" spans="1:9" x14ac:dyDescent="0.25">
      <c r="A19" s="57">
        <v>5</v>
      </c>
      <c r="B19" s="57" t="s">
        <v>103</v>
      </c>
      <c r="C19" s="58"/>
      <c r="D19" s="58">
        <f>'THU CHI'!E167</f>
        <v>14500000</v>
      </c>
      <c r="E19" s="58"/>
      <c r="F19" s="58"/>
      <c r="G19" s="58"/>
    </row>
    <row r="20" spans="1:9" x14ac:dyDescent="0.25">
      <c r="A20" s="57">
        <v>6</v>
      </c>
      <c r="B20" s="57" t="s">
        <v>104</v>
      </c>
      <c r="C20" s="58"/>
      <c r="D20" s="58">
        <f>'THU CHI'!E188</f>
        <v>7290000</v>
      </c>
      <c r="E20" s="58">
        <f>'THU CHI'!F188</f>
        <v>75000</v>
      </c>
      <c r="F20" s="58">
        <f>'THU CHI'!G188</f>
        <v>250000</v>
      </c>
      <c r="G20" s="58"/>
    </row>
    <row r="21" spans="1:9" x14ac:dyDescent="0.25">
      <c r="A21" s="57">
        <v>7</v>
      </c>
      <c r="B21" s="57" t="s">
        <v>105</v>
      </c>
      <c r="C21" s="58"/>
      <c r="D21" s="58">
        <f>'THU CHI'!E198</f>
        <v>6798000</v>
      </c>
      <c r="E21" s="58"/>
      <c r="F21" s="58"/>
      <c r="G21" s="58"/>
    </row>
    <row r="22" spans="1:9" x14ac:dyDescent="0.25">
      <c r="A22" s="59">
        <v>8</v>
      </c>
      <c r="B22" s="59" t="s">
        <v>106</v>
      </c>
      <c r="C22" s="60"/>
      <c r="D22" s="60">
        <f>'THU CHI'!E157</f>
        <v>20360000</v>
      </c>
      <c r="E22" s="60"/>
      <c r="F22" s="60"/>
      <c r="G22" s="60"/>
    </row>
    <row r="23" spans="1:9" x14ac:dyDescent="0.25">
      <c r="A23" s="61"/>
      <c r="B23" s="61"/>
      <c r="C23" s="62">
        <f>SUM(C15:C22)</f>
        <v>25000000</v>
      </c>
      <c r="D23" s="62">
        <f t="shared" ref="D23:F23" si="0">SUM(D15:D22)</f>
        <v>255183000</v>
      </c>
      <c r="E23" s="62">
        <f t="shared" si="0"/>
        <v>4030000</v>
      </c>
      <c r="F23" s="62">
        <f t="shared" si="0"/>
        <v>1005000</v>
      </c>
      <c r="G23" s="63"/>
    </row>
    <row r="24" spans="1:9" s="66" customFormat="1" ht="15.75" x14ac:dyDescent="0.25">
      <c r="A24" s="64"/>
      <c r="B24" s="65" t="s">
        <v>107</v>
      </c>
      <c r="C24" s="253">
        <f>C23</f>
        <v>25000000</v>
      </c>
      <c r="D24" s="254"/>
      <c r="E24" s="254"/>
      <c r="F24" s="254"/>
      <c r="G24" s="255"/>
    </row>
    <row r="25" spans="1:9" s="66" customFormat="1" ht="15.75" x14ac:dyDescent="0.25">
      <c r="A25" s="67"/>
      <c r="B25" s="68" t="s">
        <v>108</v>
      </c>
      <c r="C25" s="256">
        <f>D23+E23+F23</f>
        <v>260218000</v>
      </c>
      <c r="D25" s="257"/>
      <c r="E25" s="257"/>
      <c r="F25" s="257"/>
      <c r="G25" s="258"/>
    </row>
    <row r="26" spans="1:9" s="66" customFormat="1" x14ac:dyDescent="0.25">
      <c r="A26" s="259" t="s">
        <v>109</v>
      </c>
      <c r="B26" s="259"/>
      <c r="C26" s="260">
        <f>C24-C25</f>
        <v>-235218000</v>
      </c>
      <c r="D26" s="261"/>
      <c r="E26" s="261"/>
      <c r="F26" s="261"/>
      <c r="G26" s="262"/>
    </row>
    <row r="28" spans="1:9" x14ac:dyDescent="0.25">
      <c r="B28" s="265"/>
      <c r="C28" s="265"/>
      <c r="D28" s="265"/>
      <c r="E28" s="265"/>
      <c r="F28" s="66"/>
      <c r="G28" s="66"/>
      <c r="I28" s="66"/>
    </row>
    <row r="29" spans="1:9" x14ac:dyDescent="0.25">
      <c r="A29" s="266"/>
      <c r="B29" s="95" t="s">
        <v>283</v>
      </c>
      <c r="C29" s="267"/>
      <c r="D29" s="267"/>
      <c r="E29" s="267"/>
      <c r="F29" s="95" t="s">
        <v>284</v>
      </c>
      <c r="G29" s="66"/>
      <c r="I29" s="66"/>
    </row>
    <row r="30" spans="1:9" x14ac:dyDescent="0.25">
      <c r="F30" s="266" t="s">
        <v>285</v>
      </c>
    </row>
  </sheetData>
  <mergeCells count="10">
    <mergeCell ref="C25:G25"/>
    <mergeCell ref="A26:B26"/>
    <mergeCell ref="C26:G26"/>
    <mergeCell ref="D13:F13"/>
    <mergeCell ref="G13:G14"/>
    <mergeCell ref="A4:F4"/>
    <mergeCell ref="A5:F5"/>
    <mergeCell ref="A13:A14"/>
    <mergeCell ref="B13:B14"/>
    <mergeCell ref="C24:G2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THU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2020-06-02T10:04:06Z</dcterms:modified>
</cp:coreProperties>
</file>