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HU CHI" sheetId="2" r:id="rId1"/>
    <sheet name="DOANH THU" sheetId="4" r:id="rId2"/>
    <sheet name="BÁO CÁO" sheetId="3" r:id="rId3"/>
  </sheets>
  <definedNames>
    <definedName name="_xlnm._FilterDatabase" localSheetId="0" hidden="1">'THU CHI'!$A$5:$J$140</definedName>
  </definedNames>
  <calcPr calcId="144525"/>
</workbook>
</file>

<file path=xl/calcChain.xml><?xml version="1.0" encoding="utf-8"?>
<calcChain xmlns="http://schemas.openxmlformats.org/spreadsheetml/2006/main">
  <c r="D10" i="3" l="1"/>
  <c r="D9" i="3"/>
  <c r="D8" i="3"/>
  <c r="C8" i="3"/>
  <c r="D11" i="3" l="1"/>
  <c r="H21" i="3" l="1"/>
  <c r="I20" i="3"/>
  <c r="H20" i="3"/>
  <c r="H19" i="3"/>
  <c r="G19" i="3"/>
  <c r="F19" i="3"/>
  <c r="I22" i="3"/>
  <c r="H22" i="3"/>
  <c r="G22" i="3"/>
  <c r="F22" i="3"/>
  <c r="H15" i="3"/>
  <c r="F15" i="3"/>
  <c r="C15" i="3"/>
  <c r="I18" i="3"/>
  <c r="H18" i="3"/>
  <c r="E16" i="3"/>
  <c r="D16" i="3"/>
  <c r="D23" i="3" s="1"/>
  <c r="C16" i="3"/>
  <c r="H17" i="3"/>
  <c r="E17" i="3"/>
  <c r="F17" i="3"/>
  <c r="C23" i="3" l="1"/>
  <c r="H23" i="3"/>
  <c r="G23" i="3"/>
  <c r="E23" i="3"/>
  <c r="C24" i="3" s="1"/>
  <c r="F23" i="3"/>
  <c r="I23" i="3"/>
  <c r="E220" i="2"/>
  <c r="F220" i="2"/>
  <c r="G220" i="2"/>
  <c r="H220" i="2"/>
  <c r="I220" i="2"/>
  <c r="J220" i="2"/>
  <c r="D220" i="2"/>
  <c r="I319" i="2"/>
  <c r="J306" i="2"/>
  <c r="I306" i="2"/>
  <c r="I270" i="2"/>
  <c r="H270" i="2"/>
  <c r="G270" i="2"/>
  <c r="I256" i="2"/>
  <c r="H256" i="2"/>
  <c r="G256" i="2"/>
  <c r="J205" i="2"/>
  <c r="I205" i="2"/>
  <c r="J157" i="2"/>
  <c r="H157" i="2"/>
  <c r="I157" i="2"/>
  <c r="G157" i="2"/>
  <c r="H140" i="2"/>
  <c r="J140" i="2"/>
  <c r="G140" i="2"/>
  <c r="E319" i="2"/>
  <c r="F319" i="2"/>
  <c r="G319" i="2"/>
  <c r="H319" i="2"/>
  <c r="J319" i="2"/>
  <c r="D319" i="2"/>
  <c r="E306" i="2"/>
  <c r="F306" i="2"/>
  <c r="G306" i="2"/>
  <c r="H306" i="2"/>
  <c r="D306" i="2"/>
  <c r="E270" i="2"/>
  <c r="F270" i="2"/>
  <c r="J270" i="2"/>
  <c r="D270" i="2"/>
  <c r="E256" i="2"/>
  <c r="F256" i="2"/>
  <c r="J256" i="2"/>
  <c r="D256" i="2"/>
  <c r="E205" i="2"/>
  <c r="F205" i="2"/>
  <c r="G205" i="2"/>
  <c r="H205" i="2"/>
  <c r="D205" i="2"/>
  <c r="E166" i="2"/>
  <c r="F166" i="2"/>
  <c r="G166" i="2"/>
  <c r="H166" i="2"/>
  <c r="I166" i="2"/>
  <c r="J166" i="2"/>
  <c r="D166" i="2"/>
  <c r="E157" i="2"/>
  <c r="F157" i="2"/>
  <c r="D157" i="2"/>
  <c r="C25" i="3" l="1"/>
  <c r="C26" i="3" s="1"/>
  <c r="E140" i="2"/>
  <c r="F140" i="2"/>
  <c r="D140" i="2"/>
  <c r="D142" i="2" l="1"/>
  <c r="I76" i="2"/>
  <c r="I19" i="2"/>
  <c r="I140" i="2" s="1"/>
  <c r="D143" i="2" s="1"/>
</calcChain>
</file>

<file path=xl/sharedStrings.xml><?xml version="1.0" encoding="utf-8"?>
<sst xmlns="http://schemas.openxmlformats.org/spreadsheetml/2006/main" count="1213" uniqueCount="318">
  <si>
    <t>Anh Lâm đóng tiền cổ phần</t>
  </si>
  <si>
    <t>Anh Thịnh đóng tiền cổ phần</t>
  </si>
  <si>
    <t>Đơn hàng sữa Lạng Sơn thanh toán tiền hàng</t>
  </si>
  <si>
    <t>Thu tiền trang bị máy móc cho ĐL Thủy Vi</t>
  </si>
  <si>
    <t>Thanh toán tiền lương tháng 8 cho Tâm</t>
  </si>
  <si>
    <t>Ứng trước 50% lương tháng 9 cho Tâm</t>
  </si>
  <si>
    <t>Ứng lương tháng 8 cho a Sơn</t>
  </si>
  <si>
    <t>Cty thanh toán tiền lương tháng 8 cho a Sơn</t>
  </si>
  <si>
    <t>Cty thanh toán tiền lương tháng 8 cho Lan kế toán</t>
  </si>
  <si>
    <t>Long chi lương giả định cho A Sơn</t>
  </si>
  <si>
    <t>Phí chuyển khoản</t>
  </si>
  <si>
    <t xml:space="preserve">Long chi lương giả định cho Hương </t>
  </si>
  <si>
    <t>Long chi lương giả định cho Long</t>
  </si>
  <si>
    <t>Chuyển tiền đặt hàng đợt 3</t>
  </si>
  <si>
    <t>Thanh toán tiền nhập hàng đợt 3</t>
  </si>
  <si>
    <t>Đặt cọc tiền nhập hàng đợt 4</t>
  </si>
  <si>
    <t xml:space="preserve">Thanh toán lần 1 </t>
  </si>
  <si>
    <t>Thanh toán lần 2</t>
  </si>
  <si>
    <t xml:space="preserve">Cty thanh toán tiền mua xăng đi công tác Vĩnh Phúc- Tuyên Quang- Phú Thọ </t>
  </si>
  <si>
    <t>Chi phí tiếp khách Tam Đảo Vĩnh Phúc</t>
  </si>
  <si>
    <t>Chi phí công tác Vĩnh Phúc Tuyên Quang tiền lệ phí cầu đường</t>
  </si>
  <si>
    <t>Chi phí công tác Vĩnh Phúc Tuyên Quang tiền mua xăng dầu</t>
  </si>
  <si>
    <t>Cafe tiếp khách hàng</t>
  </si>
  <si>
    <t>Chi phí tiếp khách công tác Tuyên Quang ( trưa và tối)</t>
  </si>
  <si>
    <t>Thu phí mua séc số lượng 50 tờ</t>
  </si>
  <si>
    <t>Thu phí dưới số dư</t>
  </si>
  <si>
    <t>Phí chuyển khoản 20tr tiền đặt hàng lần 3</t>
  </si>
  <si>
    <t>Thanh toán tiền mua 15 cờ + 3 cờ giải + 1 backroup lưu niệm 20/10</t>
  </si>
  <si>
    <t>Đi công tác Vĩnh Phúc chi phí thuê xe ngày 1,2,3/9/2019</t>
  </si>
  <si>
    <t>Đi công tác Vĩnh Phúc chi phí tiếp khách</t>
  </si>
  <si>
    <t>Đi công tác Vĩnh Phúc chi phí xăng xe</t>
  </si>
  <si>
    <t>Thanh toán tiền thuê gian hàng ngày 8/9 hội chợ tòa nhà An Khánh</t>
  </si>
  <si>
    <t>Anh Lâm thanh toán tiền thuê kho từ 13/7-&gt; 13/8 ( âm lịch)</t>
  </si>
  <si>
    <t>Chi phí công tác TP Thái Nguyên ngày 5/9 tiền thuê xe</t>
  </si>
  <si>
    <t>Chi phí công tác TP Thái Nguyên ngày 5/9 tiền tiếp khách ăn sáng</t>
  </si>
  <si>
    <t xml:space="preserve">Anh Lâm thanh toán tiền in decal </t>
  </si>
  <si>
    <t>Công ty thanh toán công nợ với anh Sơn</t>
  </si>
  <si>
    <t>Long ứng tiênf mua VPP</t>
  </si>
  <si>
    <t>Chi phí công tác Đà Nẵng ngày 7 -&gt; 9/9  tiền thuê phòng nghỉ</t>
  </si>
  <si>
    <t xml:space="preserve">Chi phí công tác Đà Nẵng ngày 7 -&gt; 9/9 tiền vé máy bay </t>
  </si>
  <si>
    <t>Chi phí công tác Đà Nẵng ngày 7 -&gt; 9/9  tiền ăn</t>
  </si>
  <si>
    <t>Cty đặt hoa tặng khai trương đại lý Thủy Vi Tuyên Quang</t>
  </si>
  <si>
    <t>Chi phí thuê MC khai trương ĐL Thủy Vi</t>
  </si>
  <si>
    <t>Chi phí cầu đường đi Tuyên Quang khai trương ĐL Thủy Vi</t>
  </si>
  <si>
    <t>Chi phí tiếp khách bữa sáng đi khai trương ĐL Thủy Vi</t>
  </si>
  <si>
    <t>Chi phí công tác Tuyên Quang ngày 9/9 tiền phòng nghỉ</t>
  </si>
  <si>
    <t>Chi phí công tác Tuyên Quang ngày 9/9 tiền mua nước uống</t>
  </si>
  <si>
    <t>Chi phí công tác Tuyên Quang ngày 9/9 tiền cầu đường</t>
  </si>
  <si>
    <t>Chi phí công tác Tuyên Quang ngày 9/9 tiền mua xăng</t>
  </si>
  <si>
    <t>Chi phí công tác Tuyên Quang khai trương đại lý Thủy Vi ngày 10/9 tiền cầu đường</t>
  </si>
  <si>
    <t>Tiền taxi anh Sơn và Long đi ngân hàng rút tiền</t>
  </si>
  <si>
    <t>Tiếp khách bữa tối khi đi khai trương đại lý Thủy Vi Tuyên Quang</t>
  </si>
  <si>
    <t>Mua thịt lợn sạch để tủ lạnh cty nấu bữa trưa 10kg</t>
  </si>
  <si>
    <t>Thanh toán tiền VAT của hóa đơn nhập hàng số 0000132 ngày 9/9/2019</t>
  </si>
  <si>
    <t>Thanh toán tiền VAT của hóa đơn nhập hàng số 0000133 ngày 10/9/2019</t>
  </si>
  <si>
    <t>Chi phí công tác Hải Phòng tiền cầu đường</t>
  </si>
  <si>
    <t>Chi phí công tác Hải Phòng tiền xăng dầu</t>
  </si>
  <si>
    <t>Chi phí công tác Hải Phòng tiền tiếp khách</t>
  </si>
  <si>
    <t>Chi phí công tác TP Hải Dương- Bắc Ninh tiền ăn sáng, cafe, tiếp khách</t>
  </si>
  <si>
    <t>Chi phí công tác TP Hải Dương- Bắc Ninh tiền xăng dầu</t>
  </si>
  <si>
    <t>Thanh toán tiền máy tính Bách Khoa Thủy Vi</t>
  </si>
  <si>
    <t>Chi phí công tác Lập Thạch - Tuyên Quang ngày 13/9 lệ phí cầu đường</t>
  </si>
  <si>
    <t>Chi phí công tác Lập Thạch - Tuyên Quang ngày 13/9 nước uống+ ăn</t>
  </si>
  <si>
    <t>Chi phí công tác Lập Thạch - Tuyên Quang ngày 13/9 xăng</t>
  </si>
  <si>
    <t>Thanh toán lần 1 tiền in hóa đơn bán hàng</t>
  </si>
  <si>
    <t>Chi phí công tác Vĩnh Yên- Lập Thạch ngày 14/9 tiền phí cầu đường</t>
  </si>
  <si>
    <t>Chi phí công tác Vĩnh Yên- Lập Thạch ngày 14/9 tiền xăng</t>
  </si>
  <si>
    <t>Thanh toán cho Tâm và Lan tiền ứng mua thực phẩm nấu bữa trưa, văn phòng phẩm từ 20/8 đến 10/9 và tiền điện thoại cố định cty tháng 7,8</t>
  </si>
  <si>
    <t>Cty tổ chức sinh nhật cho Nam phòng truyền thông</t>
  </si>
  <si>
    <t>Cafe tiếp đoàn anh Hải đối tác</t>
  </si>
  <si>
    <t>Mua bia tiếp đoàn anh Hải buổi trưa</t>
  </si>
  <si>
    <t>Thanh toán tiền mua phần mềm và thiết bị bán hàng Sapo cho ĐL Thủy Vi</t>
  </si>
  <si>
    <t>Mua kệ trưng bày sữa trang bị cho đại lý Thủy Vy</t>
  </si>
  <si>
    <t>Thanh toán tiền biển sữa ĐL Thủy Vi Tuyên Quang</t>
  </si>
  <si>
    <t>Mua máy tính trang bị cho đại lý Tuyết Nhung</t>
  </si>
  <si>
    <t xml:space="preserve">In 10 hộp card </t>
  </si>
  <si>
    <t>Thanh toán tiền biển siêu thị Bảo An</t>
  </si>
  <si>
    <t>Thanh toán lần 2 tiền in 50 cuốn hóa đơn</t>
  </si>
  <si>
    <t>Thanh toán tiền còn lại của áo vest</t>
  </si>
  <si>
    <t>Thanh toán cho Tâm tiền mua VPP</t>
  </si>
  <si>
    <t>Chi phí công tác Vĩnh Phúc ngày 17,18/9 tiền cầu đường</t>
  </si>
  <si>
    <t>Chi phí công tác Vĩnh Phúc ngày 17,18/9 tiền thuê xe 1,5 ngày</t>
  </si>
  <si>
    <t>Chi phí công tác Vĩnh Phúc ngày 17,18/9 tiền tiếp khách cafe</t>
  </si>
  <si>
    <t>Chi phí công tác Vĩnh Phúc ngày 17,18/9 tiền xăng xe</t>
  </si>
  <si>
    <t>Thanh toán tiền điện tháng 9</t>
  </si>
  <si>
    <t>Chi phí tiếp khách ẩm thực gà ngon KH tỉnh</t>
  </si>
  <si>
    <t>Thanh toán tiền mua phần mềm Misa</t>
  </si>
  <si>
    <t>Phí chuyển khoản của 100tr tiền hợp thức hóa CP A Lâm ngày 21/9 theo quy định của luật</t>
  </si>
  <si>
    <t>Phí chuyển khoản của 30tr tiền hợp thức hóa CP A Thịnh ngày 21/9 theo quy định của luật</t>
  </si>
  <si>
    <t>Phí chuyển khoản của 60tr tiền hợp thức hóa CP A Sơn ngày 21/9 theo quy định của luật</t>
  </si>
  <si>
    <t>Chi phí công tác Vĩnh Phúc ngày 21/9 tiền phòng nghỉ qua đêm</t>
  </si>
  <si>
    <t>Chi phí công tác Vĩnh Phúc ngày 21/9 tiền lệ phí cầu đường</t>
  </si>
  <si>
    <t>Chi phí công tác Vĩnh Phúc ngày 21/9 tiền thuê xe ô tô</t>
  </si>
  <si>
    <t>Chi phí công tác Vĩnh Phúc ngày 21/9 tiền xăng</t>
  </si>
  <si>
    <t>Đặt cọc tiền mua ô tô</t>
  </si>
  <si>
    <t>Thanh toán lần 1 tiền biển ĐL Tuyết Nhung</t>
  </si>
  <si>
    <t>Thanh toán tiền standy poster và chân X</t>
  </si>
  <si>
    <t>Chi phí tiếp khách công tác Vĩnh Yên- Lập Thạch- Tuyên Quang tiền cầu đường</t>
  </si>
  <si>
    <t>Chi phí tiếp khách công tác Vĩnh Yên- Lập Thạch- Tuyên Quang tiền ăn trưa uống nước</t>
  </si>
  <si>
    <t>Chi phí tiếp khách công tác Vĩnh Yên- Lập Thạch- Tuyên Quang tiền xăng</t>
  </si>
  <si>
    <t>Chi phí taxi đi lễ tôn vinh thầy thuốc vì cộng đồng</t>
  </si>
  <si>
    <t>Chi phí tiếp khách NPP Vĩnh Phúc</t>
  </si>
  <si>
    <t>Cafe tiếp khách</t>
  </si>
  <si>
    <t>Chuyển tiền mua xe ô tô</t>
  </si>
  <si>
    <t>Mua tài liệu đào tạo</t>
  </si>
  <si>
    <t>Anh Lâm ứng Tâm chi phí văn phòng</t>
  </si>
  <si>
    <t>Chi phí công tác Vĩnh Yên, Lập Thạch, Tuyên Quang, Thái Nguyên , tiền cầu đường</t>
  </si>
  <si>
    <t>Chi phí công tác Vĩnh Yên, Lập Thạch, Tuyên Quang, Thái Nguyên , tiền ăn trưa uống nước</t>
  </si>
  <si>
    <t>Chi phí công tác Vĩnh Yên, Lập Thạch, Tuyên Quang, Thái Nguyên , tiền xăng dầu</t>
  </si>
  <si>
    <t>Thanh toán tiền mua xe đẩy sữa</t>
  </si>
  <si>
    <t>Chi phí đưa đón MC đi khai trương đại lý Tuyết Nhung lệ phí cầu đường</t>
  </si>
  <si>
    <t xml:space="preserve">Chi phí đưa đón MC đi khai trương đại lý Tuyết Nhung tiền ăn sáng </t>
  </si>
  <si>
    <t>Chi phí đưa đón MC đi khai trương đại lý Tuyết Nhung tiền xăng dầu</t>
  </si>
  <si>
    <t>Thanh toán tiền chuyển fat hợp đồng mua chữ ký số Newca</t>
  </si>
  <si>
    <t>Thanh toán chi phí đi công tác ngày 28 và 29/9 khai trương ĐL Tuyết Nhung Vĩnh Yên tiền phòng nghỉ</t>
  </si>
  <si>
    <t>Thanh toán chi phí đi công tác ngày 28 và 29/9 khai trương ĐL Tuyết Nhung Vĩnh Yên tiền vé cầu đường</t>
  </si>
  <si>
    <t>Thanh toán chi phí đi công tác ngày 28 và 29/9 khai trương ĐL Tuyết Nhung Vĩnh Yên tiền thuê xe ô tô</t>
  </si>
  <si>
    <t>Thanh toán chi phí đi công tác ngày 28 và 29/9 khai trương ĐL Tuyết Nhung Vĩnh Yên tiền ăn tối ( A Lâm, Lan, Tâm)</t>
  </si>
  <si>
    <t xml:space="preserve">Thanh toán chi phí đi công tác ngày 28 và 29/9 khai trương ĐL Tuyết Nhung Vĩnh Yên tiền mua xăng </t>
  </si>
  <si>
    <t>Thanh toán chi phí đi công tác ngày 28 và 29/9 khai trương ĐL Tuyết Nhung Vĩnh Yên tiền mua hoa tặng khai trương ĐL Tuyết Nhung</t>
  </si>
  <si>
    <t>Thanh toán chi phí đi công tác ngày 28 và 29/9 khai trương ĐL Tuyết Nhung Vĩnh Yên tiền ăn sáng tối</t>
  </si>
  <si>
    <t>Chi phí công tác Thái Nguyên, Phổ Yên tiền xăng dầu</t>
  </si>
  <si>
    <t>CÔNG TY CỔ PHẦN ĐT &amp; PT NANO MILK</t>
  </si>
  <si>
    <t xml:space="preserve"> Số:………./PKD. MST: 0108806878</t>
  </si>
  <si>
    <t>Ngày</t>
  </si>
  <si>
    <t>Diễn giải</t>
  </si>
  <si>
    <t>BẢNG TỔNG HỢP CÁC KHOẢN THU CHI THÁNG 9</t>
  </si>
  <si>
    <t>ACB</t>
  </si>
  <si>
    <t>BIDV</t>
  </si>
  <si>
    <t>A Lâm</t>
  </si>
  <si>
    <t>Thu</t>
  </si>
  <si>
    <t>Chi</t>
  </si>
  <si>
    <t>A Hùng</t>
  </si>
  <si>
    <t xml:space="preserve">Như vậy Tổng thu tháng 9: </t>
  </si>
  <si>
    <t xml:space="preserve">             Tổng chi tháng 9:</t>
  </si>
  <si>
    <t>Trong đó:</t>
  </si>
  <si>
    <t>Khoản mục chi phí</t>
  </si>
  <si>
    <t>Lương thưởng</t>
  </si>
  <si>
    <t>Đi đường</t>
  </si>
  <si>
    <t>Tiếp khách, công tác</t>
  </si>
  <si>
    <t>Cổ phần</t>
  </si>
  <si>
    <t>Hàng hóa</t>
  </si>
  <si>
    <t>Khác</t>
  </si>
  <si>
    <t>Văn phòng</t>
  </si>
  <si>
    <t>Biển Bảng, Đại Lý</t>
  </si>
  <si>
    <t>Chi phí biển bảng, đại lý</t>
  </si>
  <si>
    <t>Tiền cổ phần</t>
  </si>
  <si>
    <t>Chi phí đi đường</t>
  </si>
  <si>
    <t>Chi phí khác</t>
  </si>
  <si>
    <t>Chi phí lương thưởng</t>
  </si>
  <si>
    <t>Chi phí tiếp khách, công tác</t>
  </si>
  <si>
    <t>Chi phí văn phòng</t>
  </si>
  <si>
    <t>CỘNG HÒA XÃ HỘI CHỦ NGHĨA VIỆT NAM</t>
  </si>
  <si>
    <t xml:space="preserve">       Độc lập – Tự do – Hạnh phúc</t>
  </si>
  <si>
    <t>BÁO CÁO TỔNG QUAN</t>
  </si>
  <si>
    <t>STT</t>
  </si>
  <si>
    <t>Nội dung, Diễn giải</t>
  </si>
  <si>
    <t>Tháng 9/2019</t>
  </si>
  <si>
    <t>Hàng Hóa</t>
  </si>
  <si>
    <t>Ghi chú</t>
  </si>
  <si>
    <t>Tổng thu</t>
  </si>
  <si>
    <t>Tổng chi</t>
  </si>
  <si>
    <t>Lợi nhuận: Thu - Chi</t>
  </si>
  <si>
    <t>NỘI DUNG DIỄN GIẢI</t>
  </si>
  <si>
    <t>Số lượng</t>
  </si>
  <si>
    <t>Số tiền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</si>
  <si>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</si>
  <si>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</si>
  <si>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</si>
  <si>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</si>
  <si>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 xml:space="preserve">SỔ THEO DÕI ĐƠN HÀNG </t>
  </si>
  <si>
    <t xml:space="preserve">       TỪ 1/9 ĐẾN 30/9/2019</t>
  </si>
  <si>
    <t>Ngày, tháng</t>
  </si>
  <si>
    <t>Người bán</t>
  </si>
  <si>
    <t>Thông tin khách hàng</t>
  </si>
  <si>
    <t>Thông tin về sản phẩm</t>
  </si>
  <si>
    <t>Thành tiền sau CK(VNĐ)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</si>
  <si>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</si>
  <si>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</si>
  <si>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</si>
  <si>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</si>
  <si>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</si>
  <si>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</si>
  <si>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</si>
  <si>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</si>
  <si>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4/9</t>
  </si>
  <si>
    <t>Anh Lâm</t>
  </si>
  <si>
    <t>Khách lẻ</t>
  </si>
  <si>
    <t>GC90</t>
  </si>
  <si>
    <t>Demo</t>
  </si>
  <si>
    <t>5/9</t>
  </si>
  <si>
    <t>BCX45</t>
  </si>
  <si>
    <t>Hàng đổi vỡ</t>
  </si>
  <si>
    <t>SOY</t>
  </si>
  <si>
    <t>Anh Sơn</t>
  </si>
  <si>
    <t>GCX90</t>
  </si>
  <si>
    <t>Trừ lương</t>
  </si>
  <si>
    <t>Em Hảo</t>
  </si>
  <si>
    <t>Linh Đàm</t>
  </si>
  <si>
    <t>0961437868</t>
  </si>
  <si>
    <t>SN45</t>
  </si>
  <si>
    <t>6/9</t>
  </si>
  <si>
    <t>Em Long</t>
  </si>
  <si>
    <t>Long thanh toán tiền mặt cho cty, đã gửi chứng từ cho Long. Cty chưa nhận được tiền.</t>
  </si>
  <si>
    <t>Phòng kinh doanh</t>
  </si>
  <si>
    <t>ĐL Trần Thị Phương</t>
  </si>
  <si>
    <t>123 Nguyễn Trãi Tuyên Quang</t>
  </si>
  <si>
    <t>2CX90</t>
  </si>
  <si>
    <t>KH trả lại 6 hộp</t>
  </si>
  <si>
    <t>GCX45</t>
  </si>
  <si>
    <t>KH trả lại 5 hộp</t>
  </si>
  <si>
    <t>KH trả lại 11 hộp</t>
  </si>
  <si>
    <t>KH trả lại 16 hộp</t>
  </si>
  <si>
    <t>TD90</t>
  </si>
  <si>
    <t>KH trả lại 4 hộp</t>
  </si>
  <si>
    <t>7/9</t>
  </si>
  <si>
    <t>Em Tâm</t>
  </si>
  <si>
    <t>3CX45</t>
  </si>
  <si>
    <t>Đi công tác Đà Nẵng</t>
  </si>
  <si>
    <t>Kho nhập về 1 số 2 nhỏ và 1 số 3 nhỏ-&gt; đã trừ trên đơn</t>
  </si>
  <si>
    <t>8/9</t>
  </si>
  <si>
    <t>Bán tại hội chợ An Khánh</t>
  </si>
  <si>
    <t>2CX45</t>
  </si>
  <si>
    <t>3CX90</t>
  </si>
  <si>
    <t>9/9</t>
  </si>
  <si>
    <t>ĐL Thuỷ Vi</t>
  </si>
  <si>
    <t>Sơn Dương Tuyên Quang</t>
  </si>
  <si>
    <t>10/9</t>
  </si>
  <si>
    <t>Em Huệ</t>
  </si>
  <si>
    <t>Điện Biên</t>
  </si>
  <si>
    <t>1CX90</t>
  </si>
  <si>
    <t>HĐBH ghi số tiền 16.318.000đ chênh lệch 213.800d so với thực tế.</t>
  </si>
  <si>
    <t>BCX90</t>
  </si>
  <si>
    <t>11/9</t>
  </si>
  <si>
    <t>12/9</t>
  </si>
  <si>
    <t>Công tác Hải Phòng</t>
  </si>
  <si>
    <t>13/9</t>
  </si>
  <si>
    <t>Anh Tùng</t>
  </si>
  <si>
    <t>0869675523</t>
  </si>
  <si>
    <t>ĐL Chị Nguyệt TP Lạng Sơn</t>
  </si>
  <si>
    <t>TT Phật Chỉ, xã ĐÌnh Lộc, huyện Đình Lộc, TP Lạng Sơn</t>
  </si>
  <si>
    <t>KH đã thanh toán tiền nhưng Tâm chưa xuất hàng.</t>
  </si>
  <si>
    <t>Chị Hương Lan nhà đất 24h</t>
  </si>
  <si>
    <t>1CX45</t>
  </si>
  <si>
    <t>16/9</t>
  </si>
  <si>
    <t>ĐL Sữa Bống Bang_ Điện Biên</t>
  </si>
  <si>
    <t>20/9</t>
  </si>
  <si>
    <t>Bạn a Thịnh</t>
  </si>
  <si>
    <t>Chị Thanh</t>
  </si>
  <si>
    <t>Lập Thạch Vĩnh Phúc</t>
  </si>
  <si>
    <t>0983098186</t>
  </si>
  <si>
    <t>21/9</t>
  </si>
  <si>
    <t xml:space="preserve">Chị Thắm </t>
  </si>
  <si>
    <t>Yên Bái</t>
  </si>
  <si>
    <t>22/9</t>
  </si>
  <si>
    <t>Siêu thị Bảo An</t>
  </si>
  <si>
    <t>Tặng cháu 455.000đ giảm giá 30% còn 319.000đ, ngày 16/11 trả lại 19 hộp</t>
  </si>
  <si>
    <t>Đã trừ vao đơn hàng nhập về ngày 7/2/2020(1010)</t>
  </si>
  <si>
    <t>Lúc đầu lấy 12 hộp GC sau đó trả lại 4 hộp, ngày 18/11 trả tiếp 7 hộp</t>
  </si>
  <si>
    <t>23/9</t>
  </si>
  <si>
    <t>Chị Hảo</t>
  </si>
  <si>
    <t>Anh Việt</t>
  </si>
  <si>
    <t>Ô tô Mishubishi</t>
  </si>
  <si>
    <t>Nghệ An</t>
  </si>
  <si>
    <t>0971558537</t>
  </si>
  <si>
    <t>24/9</t>
  </si>
  <si>
    <t>ĐL Tuyết Nhung</t>
  </si>
  <si>
    <t>Ngô Quyền, Vĩnh Yên, Vĩnh Phúc</t>
  </si>
  <si>
    <t>Lan</t>
  </si>
  <si>
    <t>Trừ lương, xuất nhầm thành 1 GC90 và 1 GCX90</t>
  </si>
  <si>
    <t>Quà 2/9</t>
  </si>
  <si>
    <t>19/9</t>
  </si>
  <si>
    <t>Anh Tùng AW</t>
  </si>
  <si>
    <t>Trung ương HGDCSSK GĐ VN</t>
  </si>
  <si>
    <t>Số 1, Tôn Thất Thuyết, Dịch Vọng Hậu, Cầu Giấy, HN</t>
  </si>
  <si>
    <t>27/09</t>
  </si>
  <si>
    <t>Đlý Hà Tuyên</t>
  </si>
  <si>
    <t>367, Phan Đình Phùng, Thái Nguyên</t>
  </si>
  <si>
    <t>30/9</t>
  </si>
  <si>
    <t>27/9</t>
  </si>
  <si>
    <t xml:space="preserve">ĐL Thuỷ Vi </t>
  </si>
  <si>
    <t>Vĩnh Phúc</t>
  </si>
  <si>
    <t>114 Ngô Quyền Vĩnh Yên Vĩnh Phúc</t>
  </si>
  <si>
    <t>Anh Thiều Hải Dương</t>
  </si>
  <si>
    <t>28/9</t>
  </si>
  <si>
    <t>ĐL Thủy Vi</t>
  </si>
  <si>
    <t>0968063455/0385917265</t>
  </si>
  <si>
    <t>lúc đầu xuất cho KH 24 hộp sau đó 27/9 cty nhập về 12 hôp để xuất cho Tuyết Nhung</t>
  </si>
  <si>
    <t>Hội chợ An Khánh</t>
  </si>
  <si>
    <t>Vinhome</t>
  </si>
  <si>
    <t>2/9</t>
  </si>
  <si>
    <t xml:space="preserve">Quà 2/9 </t>
  </si>
  <si>
    <t>Hùng</t>
  </si>
  <si>
    <t>Sơn</t>
  </si>
  <si>
    <t>Thịnh</t>
  </si>
  <si>
    <t>Tâm</t>
  </si>
  <si>
    <t>Tổng cộng</t>
  </si>
  <si>
    <t xml:space="preserve">Tổng doanh số bán hàng toàn công ty tháng 9/2019 </t>
  </si>
  <si>
    <t>Thực tế tiền mặt thu về tháng 9/2019</t>
  </si>
  <si>
    <t>Thực tế tiền gửi ngân hàng( KH thanh toán bằng chuyển khoản) thu về tháng 9/2019</t>
  </si>
  <si>
    <t>Thực tế công nợ KH phải thanh toán tháng  9/2019</t>
  </si>
  <si>
    <t xml:space="preserve">Cty tặng khách hàng </t>
  </si>
  <si>
    <t>Doanh số a Lâm</t>
  </si>
  <si>
    <t>Doanh số phòng kinh doanh</t>
  </si>
  <si>
    <t>Doanh số a Sơn</t>
  </si>
  <si>
    <t>Doanh số Long</t>
  </si>
  <si>
    <t>Doanh số Tâm</t>
  </si>
  <si>
    <t>Doanh số Lan</t>
  </si>
  <si>
    <t>KẾ TOÁN</t>
  </si>
  <si>
    <t>THỦ QUỸ</t>
  </si>
  <si>
    <t>GIÁM ĐỐC</t>
  </si>
  <si>
    <t>TM</t>
  </si>
  <si>
    <t>CK</t>
  </si>
  <si>
    <t>Chưa TT</t>
  </si>
  <si>
    <t xml:space="preserve"> Tuyên Quang</t>
  </si>
  <si>
    <t>Vĩnh Yên Vĩnh Phúc</t>
  </si>
  <si>
    <t>Tt cho Tâm và Lan tiền ứng CP văn phòng từ 20/8 đến 10/9 và tiền điện thoại cố định cty T7,8</t>
  </si>
  <si>
    <t>Mua thịt lợn sạch  10kg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</si>
</sst>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₫_-;\-* #,##0.00\ _₫_-;_-* &quot;-&quot;??\ _₫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\ _₫_-;\-* #,##0\ _₫_-;_-* &quot;-&quot;??\ _₫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i/>
      <sz val="10"/>
      <color theme="1" tint="-0.499984740745262"/>
      <name val="Times New Roman"/>
      <family val="1"/>
    </font>
    <font>
      <b/>
      <sz val="20"/>
      <color theme="1" tint="-0.499984740745262"/>
      <name val="Times New Roman"/>
      <family val="1"/>
    </font>
    <font>
      <b/>
      <sz val="14"/>
      <color theme="1" tint="-0.49998474074526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Calibri"/>
      <family val="2"/>
      <scheme val="minor"/>
    </font>
    <font>
      <b/>
      <sz val="9"/>
      <color theme="1" tint="-0.499984740745262"/>
      <name val="Times New Roman"/>
      <family val="1"/>
      <charset val="163"/>
    </font>
    <font>
      <i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</cellStyleXfs>
  <cellXfs count="265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6" xfId="0" applyFont="1" applyBorder="1"/>
    <xf numFmtId="0" fontId="4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6" fontId="2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166" fontId="3" fillId="0" borderId="6" xfId="1" applyNumberFormat="1" applyFont="1" applyBorder="1"/>
    <xf numFmtId="0" fontId="3" fillId="0" borderId="1" xfId="0" applyFont="1" applyBorder="1" applyAlignment="1">
      <alignment horizontal="center"/>
    </xf>
    <xf numFmtId="166" fontId="3" fillId="0" borderId="1" xfId="1" applyNumberFormat="1" applyFont="1" applyBorder="1"/>
    <xf numFmtId="0" fontId="3" fillId="0" borderId="11" xfId="0" applyFont="1" applyBorder="1"/>
    <xf numFmtId="166" fontId="3" fillId="0" borderId="11" xfId="1" applyNumberFormat="1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166" fontId="2" fillId="0" borderId="5" xfId="1" applyNumberFormat="1" applyFont="1" applyBorder="1"/>
    <xf numFmtId="0" fontId="3" fillId="0" borderId="11" xfId="0" applyFont="1" applyBorder="1" applyAlignment="1">
      <alignment horizont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166" fontId="8" fillId="0" borderId="0" xfId="1" applyNumberFormat="1" applyFont="1" applyFill="1" applyAlignment="1">
      <alignment horizontal="center" vertical="center" wrapText="1"/>
    </xf>
    <xf numFmtId="166" fontId="8" fillId="0" borderId="0" xfId="1" applyNumberFormat="1" applyFont="1" applyFill="1" applyAlignment="1">
      <alignment horizontal="center" wrapText="1"/>
    </xf>
    <xf numFmtId="0" fontId="9" fillId="0" borderId="0" xfId="0" applyFont="1" applyFill="1"/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 wrapText="1"/>
    </xf>
    <xf numFmtId="166" fontId="10" fillId="0" borderId="0" xfId="1" applyNumberFormat="1" applyFont="1" applyFill="1" applyAlignment="1">
      <alignment horizontal="center" vertical="center" wrapText="1"/>
    </xf>
    <xf numFmtId="166" fontId="8" fillId="0" borderId="5" xfId="1" applyNumberFormat="1" applyFont="1" applyFill="1" applyBorder="1" applyAlignment="1">
      <alignment vertical="center" wrapText="1"/>
    </xf>
    <xf numFmtId="166" fontId="8" fillId="0" borderId="5" xfId="1" applyNumberFormat="1" applyFont="1" applyFill="1" applyBorder="1" applyAlignment="1">
      <alignment horizontal="center" vertical="center" wrapText="1"/>
    </xf>
    <xf numFmtId="14" fontId="9" fillId="0" borderId="1" xfId="0" quotePrefix="1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wrapText="1"/>
    </xf>
    <xf numFmtId="166" fontId="9" fillId="0" borderId="1" xfId="1" applyNumberFormat="1" applyFont="1" applyFill="1" applyBorder="1"/>
    <xf numFmtId="0" fontId="9" fillId="0" borderId="0" xfId="0" applyFont="1" applyFill="1" applyBorder="1"/>
    <xf numFmtId="14" fontId="9" fillId="0" borderId="6" xfId="0" quotePrefix="1" applyNumberFormat="1" applyFont="1" applyFill="1" applyBorder="1" applyAlignment="1">
      <alignment horizontal="left"/>
    </xf>
    <xf numFmtId="14" fontId="9" fillId="0" borderId="7" xfId="0" quotePrefix="1" applyNumberFormat="1" applyFont="1" applyFill="1" applyBorder="1" applyAlignment="1">
      <alignment horizontal="left"/>
    </xf>
    <xf numFmtId="166" fontId="9" fillId="0" borderId="1" xfId="1" applyNumberFormat="1" applyFont="1" applyFill="1" applyBorder="1" applyAlignment="1">
      <alignment wrapText="1"/>
    </xf>
    <xf numFmtId="166" fontId="9" fillId="0" borderId="3" xfId="0" applyNumberFormat="1" applyFont="1" applyFill="1" applyBorder="1"/>
    <xf numFmtId="14" fontId="9" fillId="0" borderId="2" xfId="0" quotePrefix="1" applyNumberFormat="1" applyFont="1" applyFill="1" applyBorder="1" applyAlignment="1">
      <alignment horizontal="left"/>
    </xf>
    <xf numFmtId="0" fontId="9" fillId="0" borderId="2" xfId="0" applyFont="1" applyFill="1" applyBorder="1" applyAlignment="1">
      <alignment wrapText="1"/>
    </xf>
    <xf numFmtId="0" fontId="9" fillId="0" borderId="1" xfId="0" applyFont="1" applyFill="1" applyBorder="1"/>
    <xf numFmtId="166" fontId="9" fillId="0" borderId="4" xfId="0" applyNumberFormat="1" applyFont="1" applyFill="1" applyBorder="1"/>
    <xf numFmtId="166" fontId="9" fillId="0" borderId="0" xfId="0" applyNumberFormat="1" applyFont="1" applyFill="1"/>
    <xf numFmtId="166" fontId="9" fillId="0" borderId="2" xfId="1" applyNumberFormat="1" applyFont="1" applyFill="1" applyBorder="1" applyAlignment="1">
      <alignment wrapText="1"/>
    </xf>
    <xf numFmtId="166" fontId="9" fillId="0" borderId="2" xfId="1" applyNumberFormat="1" applyFont="1" applyFill="1" applyBorder="1"/>
    <xf numFmtId="166" fontId="9" fillId="0" borderId="1" xfId="0" applyNumberFormat="1" applyFont="1" applyFill="1" applyBorder="1"/>
    <xf numFmtId="0" fontId="9" fillId="0" borderId="2" xfId="0" applyFont="1" applyFill="1" applyBorder="1"/>
    <xf numFmtId="14" fontId="9" fillId="0" borderId="5" xfId="0" applyNumberFormat="1" applyFont="1" applyFill="1" applyBorder="1"/>
    <xf numFmtId="0" fontId="9" fillId="0" borderId="5" xfId="0" applyFont="1" applyFill="1" applyBorder="1"/>
    <xf numFmtId="166" fontId="8" fillId="0" borderId="5" xfId="0" applyNumberFormat="1" applyFont="1" applyFill="1" applyBorder="1"/>
    <xf numFmtId="14" fontId="9" fillId="0" borderId="0" xfId="0" applyNumberFormat="1" applyFont="1" applyFill="1"/>
    <xf numFmtId="0" fontId="11" fillId="0" borderId="0" xfId="0" applyFont="1" applyFill="1"/>
    <xf numFmtId="166" fontId="11" fillId="0" borderId="0" xfId="0" applyNumberFormat="1" applyFont="1" applyFill="1"/>
    <xf numFmtId="0" fontId="3" fillId="0" borderId="0" xfId="0" applyFont="1" applyAlignment="1">
      <alignment vertical="center"/>
    </xf>
    <xf numFmtId="166" fontId="3" fillId="0" borderId="0" xfId="1" applyNumberFormat="1" applyFont="1" applyAlignment="1">
      <alignment vertical="center"/>
    </xf>
    <xf numFmtId="14" fontId="9" fillId="0" borderId="11" xfId="0" quotePrefix="1" applyNumberFormat="1" applyFont="1" applyFill="1" applyBorder="1" applyAlignment="1">
      <alignment horizontal="left"/>
    </xf>
    <xf numFmtId="0" fontId="9" fillId="0" borderId="11" xfId="0" applyFont="1" applyFill="1" applyBorder="1" applyAlignment="1">
      <alignment wrapText="1"/>
    </xf>
    <xf numFmtId="166" fontId="8" fillId="0" borderId="11" xfId="1" applyNumberFormat="1" applyFont="1" applyFill="1" applyBorder="1"/>
    <xf numFmtId="166" fontId="8" fillId="3" borderId="11" xfId="1" applyNumberFormat="1" applyFont="1" applyFill="1" applyBorder="1"/>
    <xf numFmtId="14" fontId="9" fillId="0" borderId="0" xfId="0" quotePrefix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wrapText="1"/>
    </xf>
    <xf numFmtId="166" fontId="9" fillId="0" borderId="0" xfId="1" applyNumberFormat="1" applyFont="1" applyFill="1" applyBorder="1"/>
    <xf numFmtId="14" fontId="9" fillId="0" borderId="11" xfId="0" applyNumberFormat="1" applyFont="1" applyFill="1" applyBorder="1"/>
    <xf numFmtId="0" fontId="9" fillId="0" borderId="11" xfId="0" applyFont="1" applyFill="1" applyBorder="1"/>
    <xf numFmtId="166" fontId="8" fillId="3" borderId="11" xfId="0" applyNumberFormat="1" applyFont="1" applyFill="1" applyBorder="1"/>
    <xf numFmtId="166" fontId="8" fillId="0" borderId="11" xfId="0" applyNumberFormat="1" applyFont="1" applyFill="1" applyBorder="1"/>
    <xf numFmtId="14" fontId="9" fillId="0" borderId="12" xfId="0" applyNumberFormat="1" applyFont="1" applyFill="1" applyBorder="1"/>
    <xf numFmtId="14" fontId="9" fillId="0" borderId="13" xfId="0" applyNumberFormat="1" applyFont="1" applyFill="1" applyBorder="1"/>
    <xf numFmtId="0" fontId="9" fillId="0" borderId="13" xfId="0" applyFont="1" applyFill="1" applyBorder="1"/>
    <xf numFmtId="166" fontId="8" fillId="0" borderId="13" xfId="0" applyNumberFormat="1" applyFont="1" applyFill="1" applyBorder="1"/>
    <xf numFmtId="166" fontId="8" fillId="3" borderId="13" xfId="0" applyNumberFormat="1" applyFont="1" applyFill="1" applyBorder="1"/>
    <xf numFmtId="166" fontId="8" fillId="3" borderId="14" xfId="0" applyNumberFormat="1" applyFont="1" applyFill="1" applyBorder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9" fontId="10" fillId="0" borderId="0" xfId="3" applyFont="1"/>
    <xf numFmtId="0" fontId="3" fillId="0" borderId="0" xfId="0" applyFont="1" applyAlignment="1">
      <alignment horizontal="center"/>
    </xf>
    <xf numFmtId="0" fontId="3" fillId="0" borderId="7" xfId="0" applyFont="1" applyBorder="1"/>
    <xf numFmtId="167" fontId="3" fillId="0" borderId="7" xfId="1" applyNumberFormat="1" applyFont="1" applyBorder="1"/>
    <xf numFmtId="167" fontId="3" fillId="0" borderId="1" xfId="1" applyNumberFormat="1" applyFont="1" applyBorder="1"/>
    <xf numFmtId="0" fontId="3" fillId="0" borderId="2" xfId="0" applyFont="1" applyBorder="1"/>
    <xf numFmtId="167" fontId="3" fillId="0" borderId="2" xfId="1" applyNumberFormat="1" applyFont="1" applyBorder="1"/>
    <xf numFmtId="0" fontId="3" fillId="0" borderId="5" xfId="0" applyFont="1" applyBorder="1"/>
    <xf numFmtId="167" fontId="2" fillId="0" borderId="5" xfId="1" applyNumberFormat="1" applyFont="1" applyBorder="1"/>
    <xf numFmtId="167" fontId="3" fillId="0" borderId="5" xfId="1" applyNumberFormat="1" applyFont="1" applyBorder="1"/>
    <xf numFmtId="0" fontId="3" fillId="0" borderId="11" xfId="0" applyFont="1" applyBorder="1" applyAlignment="1">
      <alignment wrapText="1"/>
    </xf>
    <xf numFmtId="0" fontId="10" fillId="0" borderId="0" xfId="0" applyFont="1" applyAlignment="1">
      <alignment wrapText="1"/>
    </xf>
    <xf numFmtId="166" fontId="8" fillId="0" borderId="5" xfId="1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/>
    </xf>
    <xf numFmtId="14" fontId="8" fillId="0" borderId="5" xfId="0" applyNumberFormat="1" applyFont="1" applyFill="1" applyBorder="1" applyAlignment="1">
      <alignment horizontal="center" vertical="center" wrapText="1"/>
    </xf>
    <xf numFmtId="14" fontId="8" fillId="0" borderId="8" xfId="0" applyNumberFormat="1" applyFont="1" applyFill="1" applyBorder="1" applyAlignment="1">
      <alignment horizontal="center" vertical="center" wrapText="1"/>
    </xf>
    <xf numFmtId="14" fontId="8" fillId="0" borderId="9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14" fontId="12" fillId="2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0" borderId="18" xfId="0" applyNumberFormat="1" applyFont="1" applyBorder="1" applyAlignment="1">
      <alignment horizontal="center"/>
    </xf>
    <xf numFmtId="166" fontId="2" fillId="0" borderId="19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8" fillId="0" borderId="5" xfId="1" applyNumberFormat="1" applyFont="1" applyFill="1" applyBorder="1" applyAlignment="1">
      <alignment horizontal="center" vertical="center" wrapText="1"/>
    </xf>
    <xf numFmtId="166" fontId="2" fillId="0" borderId="15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0" fontId="14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17" fillId="4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4" fillId="0" borderId="0" xfId="3" applyFont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9" fontId="14" fillId="0" borderId="5" xfId="3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8" fillId="0" borderId="0" xfId="0" applyFont="1"/>
    <xf numFmtId="0" fontId="14" fillId="0" borderId="5" xfId="0" applyFont="1" applyBorder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9" fontId="14" fillId="0" borderId="5" xfId="3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14" fontId="18" fillId="4" borderId="5" xfId="0" quotePrefix="1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wrapText="1"/>
    </xf>
    <xf numFmtId="166" fontId="18" fillId="0" borderId="5" xfId="0" applyNumberFormat="1" applyFont="1" applyBorder="1" applyAlignment="1">
      <alignment horizontal="center"/>
    </xf>
    <xf numFmtId="166" fontId="18" fillId="4" borderId="5" xfId="0" applyNumberFormat="1" applyFont="1" applyFill="1" applyBorder="1" applyAlignment="1">
      <alignment horizontal="center"/>
    </xf>
    <xf numFmtId="164" fontId="18" fillId="0" borderId="5" xfId="2" applyFont="1" applyBorder="1" applyAlignment="1">
      <alignment horizontal="center"/>
    </xf>
    <xf numFmtId="9" fontId="18" fillId="0" borderId="5" xfId="3" applyNumberFormat="1" applyFont="1" applyBorder="1" applyAlignment="1">
      <alignment horizontal="center"/>
    </xf>
    <xf numFmtId="0" fontId="18" fillId="0" borderId="5" xfId="0" applyFont="1" applyBorder="1"/>
    <xf numFmtId="0" fontId="18" fillId="0" borderId="7" xfId="0" applyFont="1" applyBorder="1" applyAlignment="1">
      <alignment horizontal="center"/>
    </xf>
    <xf numFmtId="14" fontId="18" fillId="4" borderId="7" xfId="0" quotePrefix="1" applyNumberFormat="1" applyFont="1" applyFill="1" applyBorder="1" applyAlignment="1">
      <alignment horizontal="center"/>
    </xf>
    <xf numFmtId="0" fontId="18" fillId="0" borderId="7" xfId="0" applyFont="1" applyBorder="1" applyAlignment="1">
      <alignment horizontal="left"/>
    </xf>
    <xf numFmtId="0" fontId="18" fillId="0" borderId="7" xfId="0" applyFont="1" applyBorder="1" applyAlignment="1">
      <alignment horizontal="left" wrapText="1"/>
    </xf>
    <xf numFmtId="166" fontId="18" fillId="0" borderId="7" xfId="0" applyNumberFormat="1" applyFont="1" applyBorder="1" applyAlignment="1">
      <alignment horizontal="center"/>
    </xf>
    <xf numFmtId="166" fontId="18" fillId="4" borderId="7" xfId="0" applyNumberFormat="1" applyFont="1" applyFill="1" applyBorder="1" applyAlignment="1">
      <alignment horizontal="center"/>
    </xf>
    <xf numFmtId="164" fontId="18" fillId="0" borderId="7" xfId="2" applyFont="1" applyBorder="1" applyAlignment="1">
      <alignment horizontal="center"/>
    </xf>
    <xf numFmtId="164" fontId="18" fillId="0" borderId="8" xfId="2" applyFont="1" applyBorder="1" applyAlignment="1">
      <alignment horizontal="center"/>
    </xf>
    <xf numFmtId="9" fontId="18" fillId="0" borderId="7" xfId="3" applyNumberFormat="1" applyFont="1" applyBorder="1" applyAlignment="1">
      <alignment horizontal="center"/>
    </xf>
    <xf numFmtId="0" fontId="18" fillId="0" borderId="7" xfId="0" applyFont="1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left" wrapText="1"/>
    </xf>
    <xf numFmtId="166" fontId="18" fillId="0" borderId="11" xfId="0" applyNumberFormat="1" applyFont="1" applyBorder="1" applyAlignment="1">
      <alignment horizontal="center"/>
    </xf>
    <xf numFmtId="166" fontId="18" fillId="4" borderId="11" xfId="0" applyNumberFormat="1" applyFont="1" applyFill="1" applyBorder="1" applyAlignment="1">
      <alignment horizontal="center"/>
    </xf>
    <xf numFmtId="164" fontId="18" fillId="0" borderId="11" xfId="2" applyFont="1" applyBorder="1" applyAlignment="1">
      <alignment horizontal="center"/>
    </xf>
    <xf numFmtId="9" fontId="18" fillId="0" borderId="11" xfId="3" applyNumberFormat="1" applyFont="1" applyBorder="1" applyAlignment="1">
      <alignment horizontal="center"/>
    </xf>
    <xf numFmtId="0" fontId="18" fillId="0" borderId="11" xfId="0" applyFont="1" applyBorder="1"/>
    <xf numFmtId="0" fontId="18" fillId="0" borderId="5" xfId="0" quotePrefix="1" applyFont="1" applyBorder="1" applyAlignment="1">
      <alignment horizontal="center"/>
    </xf>
    <xf numFmtId="0" fontId="18" fillId="0" borderId="5" xfId="0" applyFont="1" applyBorder="1" applyAlignment="1">
      <alignment wrapText="1"/>
    </xf>
    <xf numFmtId="0" fontId="18" fillId="0" borderId="7" xfId="0" quotePrefix="1" applyFont="1" applyBorder="1" applyAlignment="1">
      <alignment horizontal="center"/>
    </xf>
    <xf numFmtId="0" fontId="18" fillId="0" borderId="6" xfId="0" applyFont="1" applyBorder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1" xfId="0" quotePrefix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6" fontId="18" fillId="4" borderId="1" xfId="0" applyNumberFormat="1" applyFont="1" applyFill="1" applyBorder="1" applyAlignment="1">
      <alignment horizontal="center"/>
    </xf>
    <xf numFmtId="164" fontId="18" fillId="0" borderId="1" xfId="2" applyFont="1" applyBorder="1" applyAlignment="1">
      <alignment horizontal="center"/>
    </xf>
    <xf numFmtId="9" fontId="18" fillId="0" borderId="1" xfId="3" applyNumberFormat="1" applyFont="1" applyBorder="1" applyAlignment="1">
      <alignment horizontal="center"/>
    </xf>
    <xf numFmtId="0" fontId="18" fillId="0" borderId="1" xfId="0" applyFont="1" applyBorder="1"/>
    <xf numFmtId="0" fontId="18" fillId="0" borderId="2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166" fontId="18" fillId="0" borderId="2" xfId="0" applyNumberFormat="1" applyFont="1" applyBorder="1" applyAlignment="1">
      <alignment horizontal="center"/>
    </xf>
    <xf numFmtId="166" fontId="18" fillId="4" borderId="2" xfId="0" applyNumberFormat="1" applyFont="1" applyFill="1" applyBorder="1" applyAlignment="1">
      <alignment horizontal="center"/>
    </xf>
    <xf numFmtId="164" fontId="18" fillId="0" borderId="2" xfId="2" applyFont="1" applyBorder="1" applyAlignment="1">
      <alignment horizontal="center"/>
    </xf>
    <xf numFmtId="9" fontId="18" fillId="0" borderId="2" xfId="3" applyNumberFormat="1" applyFont="1" applyBorder="1" applyAlignment="1">
      <alignment horizontal="center"/>
    </xf>
    <xf numFmtId="164" fontId="18" fillId="0" borderId="22" xfId="2" applyFont="1" applyBorder="1" applyAlignment="1">
      <alignment horizontal="center"/>
    </xf>
    <xf numFmtId="0" fontId="18" fillId="0" borderId="2" xfId="0" applyFont="1" applyBorder="1" applyAlignment="1">
      <alignment horizontal="left" wrapText="1"/>
    </xf>
    <xf numFmtId="164" fontId="18" fillId="0" borderId="9" xfId="2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14" fontId="18" fillId="4" borderId="8" xfId="0" quotePrefix="1" applyNumberFormat="1" applyFont="1" applyFill="1" applyBorder="1" applyAlignment="1">
      <alignment horizontal="center"/>
    </xf>
    <xf numFmtId="0" fontId="18" fillId="0" borderId="8" xfId="0" applyFont="1" applyBorder="1" applyAlignment="1">
      <alignment horizontal="left"/>
    </xf>
    <xf numFmtId="0" fontId="18" fillId="0" borderId="8" xfId="0" applyFont="1" applyBorder="1" applyAlignment="1">
      <alignment horizontal="left" wrapText="1"/>
    </xf>
    <xf numFmtId="0" fontId="18" fillId="0" borderId="6" xfId="0" applyFont="1" applyBorder="1" applyAlignment="1">
      <alignment horizontal="left" wrapText="1"/>
    </xf>
    <xf numFmtId="0" fontId="18" fillId="0" borderId="6" xfId="0" quotePrefix="1" applyFont="1" applyBorder="1" applyAlignment="1">
      <alignment horizontal="center"/>
    </xf>
    <xf numFmtId="166" fontId="18" fillId="0" borderId="6" xfId="0" applyNumberFormat="1" applyFont="1" applyBorder="1" applyAlignment="1">
      <alignment horizontal="center"/>
    </xf>
    <xf numFmtId="166" fontId="18" fillId="4" borderId="6" xfId="0" applyNumberFormat="1" applyFont="1" applyFill="1" applyBorder="1" applyAlignment="1">
      <alignment horizontal="center"/>
    </xf>
    <xf numFmtId="164" fontId="18" fillId="0" borderId="6" xfId="2" applyFont="1" applyBorder="1" applyAlignment="1">
      <alignment horizontal="center"/>
    </xf>
    <xf numFmtId="9" fontId="18" fillId="0" borderId="6" xfId="3" applyNumberFormat="1" applyFont="1" applyBorder="1" applyAlignment="1">
      <alignment horizontal="center"/>
    </xf>
    <xf numFmtId="0" fontId="18" fillId="0" borderId="6" xfId="0" applyFont="1" applyBorder="1"/>
    <xf numFmtId="0" fontId="18" fillId="0" borderId="9" xfId="0" applyFont="1" applyBorder="1" applyAlignment="1">
      <alignment horizontal="center"/>
    </xf>
    <xf numFmtId="14" fontId="18" fillId="4" borderId="11" xfId="0" quotePrefix="1" applyNumberFormat="1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0" fontId="18" fillId="0" borderId="9" xfId="0" applyFont="1" applyBorder="1" applyAlignment="1">
      <alignment horizontal="left" wrapText="1"/>
    </xf>
    <xf numFmtId="0" fontId="18" fillId="0" borderId="9" xfId="0" quotePrefix="1" applyFont="1" applyBorder="1" applyAlignment="1">
      <alignment horizontal="center"/>
    </xf>
    <xf numFmtId="166" fontId="18" fillId="0" borderId="9" xfId="0" applyNumberFormat="1" applyFont="1" applyBorder="1" applyAlignment="1">
      <alignment horizontal="center"/>
    </xf>
    <xf numFmtId="166" fontId="18" fillId="4" borderId="9" xfId="0" applyNumberFormat="1" applyFont="1" applyFill="1" applyBorder="1" applyAlignment="1">
      <alignment horizontal="center"/>
    </xf>
    <xf numFmtId="9" fontId="18" fillId="0" borderId="9" xfId="3" applyNumberFormat="1" applyFont="1" applyBorder="1" applyAlignment="1">
      <alignment horizontal="center"/>
    </xf>
    <xf numFmtId="0" fontId="18" fillId="0" borderId="9" xfId="0" applyFont="1" applyBorder="1"/>
    <xf numFmtId="0" fontId="18" fillId="0" borderId="1" xfId="0" applyFont="1" applyBorder="1" applyAlignment="1">
      <alignment horizontal="left" wrapText="1"/>
    </xf>
    <xf numFmtId="0" fontId="18" fillId="0" borderId="1" xfId="0" applyFont="1" applyBorder="1" applyAlignment="1">
      <alignment wrapText="1"/>
    </xf>
    <xf numFmtId="0" fontId="18" fillId="0" borderId="11" xfId="0" quotePrefix="1" applyFont="1" applyBorder="1" applyAlignment="1">
      <alignment horizontal="center"/>
    </xf>
    <xf numFmtId="0" fontId="18" fillId="4" borderId="8" xfId="0" applyFont="1" applyFill="1" applyBorder="1" applyAlignment="1">
      <alignment horizontal="left"/>
    </xf>
    <xf numFmtId="0" fontId="18" fillId="4" borderId="11" xfId="0" applyFont="1" applyFill="1" applyBorder="1" applyAlignment="1">
      <alignment horizontal="left"/>
    </xf>
    <xf numFmtId="0" fontId="18" fillId="0" borderId="22" xfId="0" applyFont="1" applyBorder="1"/>
    <xf numFmtId="0" fontId="18" fillId="0" borderId="8" xfId="0" applyFont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18" fillId="0" borderId="22" xfId="0" applyFont="1" applyBorder="1" applyAlignment="1">
      <alignment horizontal="center" wrapText="1"/>
    </xf>
    <xf numFmtId="0" fontId="18" fillId="0" borderId="9" xfId="0" applyFont="1" applyBorder="1" applyAlignment="1">
      <alignment horizontal="center" wrapText="1"/>
    </xf>
    <xf numFmtId="0" fontId="18" fillId="0" borderId="6" xfId="0" applyFont="1" applyBorder="1" applyAlignment="1">
      <alignment horizontal="left"/>
    </xf>
    <xf numFmtId="0" fontId="18" fillId="0" borderId="11" xfId="0" applyFont="1" applyBorder="1" applyAlignment="1">
      <alignment wrapText="1"/>
    </xf>
    <xf numFmtId="14" fontId="18" fillId="4" borderId="6" xfId="0" quotePrefix="1" applyNumberFormat="1" applyFont="1" applyFill="1" applyBorder="1" applyAlignment="1">
      <alignment horizontal="center"/>
    </xf>
    <xf numFmtId="0" fontId="18" fillId="0" borderId="7" xfId="0" applyFont="1" applyBorder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14" fontId="18" fillId="4" borderId="1" xfId="0" quotePrefix="1" applyNumberFormat="1" applyFont="1" applyFill="1" applyBorder="1" applyAlignment="1">
      <alignment horizontal="center"/>
    </xf>
    <xf numFmtId="14" fontId="18" fillId="4" borderId="9" xfId="0" quotePrefix="1" applyNumberFormat="1" applyFont="1" applyFill="1" applyBorder="1" applyAlignment="1">
      <alignment horizontal="center"/>
    </xf>
    <xf numFmtId="164" fontId="18" fillId="4" borderId="5" xfId="2" applyFont="1" applyFill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6" xfId="0" quotePrefix="1" applyFont="1" applyBorder="1" applyAlignment="1">
      <alignment horizontal="center" wrapText="1"/>
    </xf>
    <xf numFmtId="0" fontId="18" fillId="0" borderId="22" xfId="0" applyFont="1" applyBorder="1" applyAlignment="1">
      <alignment horizontal="left" wrapText="1"/>
    </xf>
    <xf numFmtId="0" fontId="18" fillId="0" borderId="22" xfId="0" quotePrefix="1" applyFont="1" applyBorder="1" applyAlignment="1">
      <alignment horizontal="center" wrapText="1"/>
    </xf>
    <xf numFmtId="166" fontId="18" fillId="0" borderId="22" xfId="0" applyNumberFormat="1" applyFont="1" applyBorder="1" applyAlignment="1">
      <alignment horizontal="center"/>
    </xf>
    <xf numFmtId="166" fontId="18" fillId="4" borderId="22" xfId="0" applyNumberFormat="1" applyFont="1" applyFill="1" applyBorder="1" applyAlignment="1">
      <alignment horizontal="center"/>
    </xf>
    <xf numFmtId="9" fontId="18" fillId="0" borderId="22" xfId="3" applyNumberFormat="1" applyFont="1" applyBorder="1" applyAlignment="1">
      <alignment horizontal="center"/>
    </xf>
    <xf numFmtId="0" fontId="18" fillId="0" borderId="22" xfId="0" applyFont="1" applyBorder="1" applyAlignment="1">
      <alignment wrapText="1"/>
    </xf>
    <xf numFmtId="0" fontId="18" fillId="0" borderId="5" xfId="0" quotePrefix="1" applyFont="1" applyBorder="1" applyAlignment="1">
      <alignment horizontal="center" wrapText="1"/>
    </xf>
    <xf numFmtId="0" fontId="18" fillId="0" borderId="8" xfId="0" applyFont="1" applyBorder="1" applyAlignment="1">
      <alignment horizontal="center"/>
    </xf>
    <xf numFmtId="0" fontId="18" fillId="0" borderId="8" xfId="0" quotePrefix="1" applyFont="1" applyBorder="1" applyAlignment="1">
      <alignment horizontal="center" wrapText="1"/>
    </xf>
    <xf numFmtId="166" fontId="18" fillId="0" borderId="8" xfId="0" applyNumberFormat="1" applyFont="1" applyBorder="1" applyAlignment="1">
      <alignment horizontal="center"/>
    </xf>
    <xf numFmtId="166" fontId="18" fillId="4" borderId="8" xfId="0" applyNumberFormat="1" applyFont="1" applyFill="1" applyBorder="1" applyAlignment="1">
      <alignment horizontal="center"/>
    </xf>
    <xf numFmtId="9" fontId="18" fillId="0" borderId="8" xfId="3" applyNumberFormat="1" applyFont="1" applyBorder="1" applyAlignment="1">
      <alignment horizontal="center"/>
    </xf>
    <xf numFmtId="0" fontId="18" fillId="0" borderId="8" xfId="0" applyFont="1" applyBorder="1"/>
    <xf numFmtId="14" fontId="18" fillId="4" borderId="2" xfId="0" quotePrefix="1" applyNumberFormat="1" applyFont="1" applyFill="1" applyBorder="1" applyAlignment="1">
      <alignment horizontal="center"/>
    </xf>
    <xf numFmtId="0" fontId="18" fillId="0" borderId="1" xfId="0" quotePrefix="1" applyFont="1" applyBorder="1" applyAlignment="1">
      <alignment horizontal="center" wrapText="1"/>
    </xf>
    <xf numFmtId="14" fontId="18" fillId="4" borderId="22" xfId="0" quotePrefix="1" applyNumberFormat="1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166" fontId="14" fillId="0" borderId="0" xfId="0" applyNumberFormat="1" applyFont="1" applyAlignment="1">
      <alignment vertical="center"/>
    </xf>
    <xf numFmtId="0" fontId="14" fillId="0" borderId="5" xfId="0" applyFont="1" applyBorder="1" applyAlignment="1">
      <alignment horizontal="left" vertical="center"/>
    </xf>
    <xf numFmtId="166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9" fontId="14" fillId="0" borderId="5" xfId="3" applyFont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5" xfId="0" applyFont="1" applyBorder="1" applyAlignment="1">
      <alignment horizontal="left"/>
    </xf>
    <xf numFmtId="0" fontId="14" fillId="0" borderId="5" xfId="0" applyFont="1" applyBorder="1"/>
    <xf numFmtId="164" fontId="14" fillId="0" borderId="5" xfId="2" applyFont="1" applyBorder="1"/>
    <xf numFmtId="9" fontId="14" fillId="0" borderId="5" xfId="3" applyFont="1" applyBorder="1"/>
    <xf numFmtId="0" fontId="18" fillId="0" borderId="0" xfId="0" applyFont="1" applyAlignment="1">
      <alignment horizontal="center"/>
    </xf>
    <xf numFmtId="166" fontId="18" fillId="0" borderId="0" xfId="0" applyNumberFormat="1" applyFont="1"/>
    <xf numFmtId="164" fontId="18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9" fontId="17" fillId="0" borderId="0" xfId="3" applyFont="1"/>
    <xf numFmtId="0" fontId="18" fillId="0" borderId="2" xfId="0" applyFont="1" applyBorder="1" applyAlignment="1">
      <alignment wrapText="1"/>
    </xf>
    <xf numFmtId="14" fontId="9" fillId="0" borderId="5" xfId="0" quotePrefix="1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wrapText="1"/>
    </xf>
    <xf numFmtId="166" fontId="8" fillId="0" borderId="5" xfId="1" applyNumberFormat="1" applyFont="1" applyFill="1" applyBorder="1"/>
    <xf numFmtId="166" fontId="8" fillId="3" borderId="5" xfId="1" applyNumberFormat="1" applyFont="1" applyFill="1" applyBorder="1"/>
    <xf numFmtId="166" fontId="8" fillId="3" borderId="5" xfId="0" applyNumberFormat="1" applyFont="1" applyFill="1" applyBorder="1"/>
  </cellXfs>
  <cellStyles count="8">
    <cellStyle name="Comma" xfId="1" builtinId="3"/>
    <cellStyle name="Comma [0]" xfId="2" builtinId="6"/>
    <cellStyle name="Comma 2" xfId="4"/>
    <cellStyle name="Excel Built-in Normal" xfId="7"/>
    <cellStyle name="Normal" xfId="0" builtinId="0"/>
    <cellStyle name="Normal 2" xfId="6"/>
    <cellStyle name="Normal 5" xfId="5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1"/>
  <sheetViews>
    <sheetView tabSelected="1" zoomScale="107" zoomScaleNormal="107" workbookViewId="0">
      <pane xSplit="1" ySplit="6" topLeftCell="B304" activePane="bottomRight" state="frozen"/>
      <selection pane="topRight" activeCell="B1" sqref="B1"/>
      <selection pane="bottomLeft" activeCell="A7" sqref="A7"/>
      <selection pane="bottomRight" activeCell="E316" sqref="E316"/>
    </sheetView>
  </sheetViews>
  <sheetFormatPr defaultColWidth="8.85546875" defaultRowHeight="18.600000000000001" customHeight="1" x14ac:dyDescent="0.2"/>
  <cols>
    <col min="1" max="1" width="9.28515625" style="49" customWidth="1"/>
    <col min="2" max="2" width="16.7109375" style="49" customWidth="1"/>
    <col min="3" max="3" width="30.140625" style="23" customWidth="1"/>
    <col min="4" max="4" width="11.7109375" style="23" customWidth="1"/>
    <col min="5" max="6" width="10.28515625" style="23" customWidth="1"/>
    <col min="7" max="7" width="12" style="23" bestFit="1" customWidth="1"/>
    <col min="8" max="8" width="11" style="23" bestFit="1" customWidth="1"/>
    <col min="9" max="9" width="12" style="23" bestFit="1" customWidth="1"/>
    <col min="10" max="10" width="11" style="23" bestFit="1" customWidth="1"/>
    <col min="11" max="11" width="8.85546875" style="23"/>
    <col min="12" max="12" width="11.85546875" style="23" bestFit="1" customWidth="1"/>
    <col min="13" max="16384" width="8.85546875" style="23"/>
  </cols>
  <sheetData>
    <row r="1" spans="1:22" ht="18.600000000000001" customHeight="1" x14ac:dyDescent="0.2">
      <c r="A1" s="19" t="s">
        <v>122</v>
      </c>
      <c r="B1" s="19"/>
      <c r="C1" s="20"/>
      <c r="D1" s="21"/>
      <c r="E1" s="21"/>
      <c r="F1" s="22"/>
    </row>
    <row r="2" spans="1:22" ht="18.600000000000001" customHeight="1" x14ac:dyDescent="0.2">
      <c r="A2" s="24" t="s">
        <v>123</v>
      </c>
      <c r="B2" s="24"/>
      <c r="C2" s="25"/>
      <c r="D2" s="26"/>
      <c r="E2" s="26"/>
      <c r="F2" s="26"/>
    </row>
    <row r="3" spans="1:22" ht="18.600000000000001" customHeight="1" x14ac:dyDescent="0.2">
      <c r="A3" s="93" t="s">
        <v>126</v>
      </c>
      <c r="B3" s="93"/>
      <c r="C3" s="93"/>
      <c r="D3" s="93"/>
      <c r="E3" s="93"/>
      <c r="F3" s="93"/>
      <c r="G3" s="93"/>
      <c r="H3" s="93"/>
      <c r="I3" s="93"/>
      <c r="J3" s="93"/>
    </row>
    <row r="4" spans="1:22" ht="18.600000000000001" customHeight="1" x14ac:dyDescent="0.2">
      <c r="A4" s="94"/>
      <c r="B4" s="94"/>
      <c r="C4" s="94"/>
      <c r="D4" s="94"/>
      <c r="E4" s="94"/>
      <c r="F4" s="94"/>
      <c r="G4" s="94"/>
      <c r="H4" s="94"/>
      <c r="I4" s="94"/>
      <c r="J4" s="94"/>
    </row>
    <row r="5" spans="1:22" ht="18.600000000000001" customHeight="1" x14ac:dyDescent="0.2">
      <c r="A5" s="88" t="s">
        <v>124</v>
      </c>
      <c r="B5" s="89" t="s">
        <v>136</v>
      </c>
      <c r="C5" s="91" t="s">
        <v>125</v>
      </c>
      <c r="D5" s="86" t="s">
        <v>130</v>
      </c>
      <c r="E5" s="86"/>
      <c r="F5" s="86"/>
      <c r="G5" s="86" t="s">
        <v>131</v>
      </c>
      <c r="H5" s="86"/>
      <c r="I5" s="86"/>
      <c r="J5" s="86"/>
    </row>
    <row r="6" spans="1:22" ht="18.600000000000001" customHeight="1" x14ac:dyDescent="0.2">
      <c r="A6" s="88"/>
      <c r="B6" s="90"/>
      <c r="C6" s="91"/>
      <c r="D6" s="27" t="s">
        <v>128</v>
      </c>
      <c r="E6" s="27" t="s">
        <v>127</v>
      </c>
      <c r="F6" s="27" t="s">
        <v>129</v>
      </c>
      <c r="G6" s="27" t="s">
        <v>128</v>
      </c>
      <c r="H6" s="27" t="s">
        <v>127</v>
      </c>
      <c r="I6" s="27" t="s">
        <v>129</v>
      </c>
      <c r="J6" s="28" t="s">
        <v>132</v>
      </c>
    </row>
    <row r="7" spans="1:22" ht="18" customHeight="1" x14ac:dyDescent="0.2">
      <c r="A7" s="29">
        <v>43709</v>
      </c>
      <c r="B7" s="29" t="s">
        <v>137</v>
      </c>
      <c r="C7" s="30" t="s">
        <v>4</v>
      </c>
      <c r="D7" s="31"/>
      <c r="E7" s="31"/>
      <c r="F7" s="31"/>
      <c r="G7" s="31"/>
      <c r="H7" s="31"/>
      <c r="I7" s="31">
        <v>2500000</v>
      </c>
      <c r="J7" s="31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 ht="18.600000000000001" customHeight="1" x14ac:dyDescent="0.2">
      <c r="A8" s="29">
        <v>43709</v>
      </c>
      <c r="B8" s="29" t="s">
        <v>137</v>
      </c>
      <c r="C8" s="30" t="s">
        <v>5</v>
      </c>
      <c r="D8" s="31"/>
      <c r="E8" s="31"/>
      <c r="F8" s="31"/>
      <c r="G8" s="31"/>
      <c r="H8" s="31"/>
      <c r="I8" s="31">
        <v>2500000</v>
      </c>
      <c r="J8" s="31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ht="18.600000000000001" customHeight="1" x14ac:dyDescent="0.2">
      <c r="A9" s="29">
        <v>43709</v>
      </c>
      <c r="B9" s="29" t="s">
        <v>137</v>
      </c>
      <c r="C9" s="30" t="s">
        <v>6</v>
      </c>
      <c r="D9" s="31"/>
      <c r="E9" s="31"/>
      <c r="F9" s="31"/>
      <c r="G9" s="31"/>
      <c r="H9" s="31"/>
      <c r="I9" s="31">
        <v>4000000</v>
      </c>
      <c r="J9" s="3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2" ht="38.25" x14ac:dyDescent="0.2">
      <c r="A10" s="29">
        <v>43709</v>
      </c>
      <c r="B10" s="29" t="s">
        <v>138</v>
      </c>
      <c r="C10" s="30" t="s">
        <v>18</v>
      </c>
      <c r="D10" s="31"/>
      <c r="E10" s="31"/>
      <c r="F10" s="31"/>
      <c r="G10" s="31"/>
      <c r="H10" s="31"/>
      <c r="I10" s="31">
        <v>800000</v>
      </c>
      <c r="J10" s="31"/>
    </row>
    <row r="11" spans="1:22" ht="25.5" x14ac:dyDescent="0.2">
      <c r="A11" s="29">
        <v>43710</v>
      </c>
      <c r="B11" s="29" t="s">
        <v>139</v>
      </c>
      <c r="C11" s="30" t="s">
        <v>19</v>
      </c>
      <c r="D11" s="31"/>
      <c r="E11" s="31"/>
      <c r="F11" s="31"/>
      <c r="G11" s="31"/>
      <c r="H11" s="31"/>
      <c r="I11" s="31">
        <v>1220000</v>
      </c>
      <c r="J11" s="31"/>
    </row>
    <row r="12" spans="1:22" ht="18.600000000000001" customHeight="1" x14ac:dyDescent="0.2">
      <c r="A12" s="33">
        <v>43711</v>
      </c>
      <c r="B12" s="34" t="s">
        <v>140</v>
      </c>
      <c r="C12" s="30" t="s">
        <v>0</v>
      </c>
      <c r="D12" s="35"/>
      <c r="E12" s="35">
        <v>45000000</v>
      </c>
      <c r="F12" s="31"/>
      <c r="G12" s="31"/>
      <c r="H12" s="31"/>
      <c r="I12" s="31"/>
      <c r="J12" s="31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 ht="18.600000000000001" customHeight="1" x14ac:dyDescent="0.2">
      <c r="A13" s="29">
        <v>43712</v>
      </c>
      <c r="B13" s="29" t="s">
        <v>141</v>
      </c>
      <c r="C13" s="30" t="s">
        <v>13</v>
      </c>
      <c r="D13" s="31"/>
      <c r="E13" s="31"/>
      <c r="F13" s="31"/>
      <c r="G13" s="31">
        <v>20000000</v>
      </c>
      <c r="H13" s="31"/>
      <c r="I13" s="31"/>
      <c r="J13" s="31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ht="18.600000000000001" customHeight="1" x14ac:dyDescent="0.2">
      <c r="A14" s="29">
        <v>43712</v>
      </c>
      <c r="B14" s="29" t="s">
        <v>141</v>
      </c>
      <c r="C14" s="30" t="s">
        <v>14</v>
      </c>
      <c r="D14" s="31"/>
      <c r="E14" s="31"/>
      <c r="F14" s="31"/>
      <c r="G14" s="36">
        <v>40000000</v>
      </c>
      <c r="H14" s="31"/>
      <c r="I14" s="31"/>
      <c r="J14" s="31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ht="18.600000000000001" customHeight="1" x14ac:dyDescent="0.2">
      <c r="A15" s="29">
        <v>43712</v>
      </c>
      <c r="B15" s="37" t="s">
        <v>141</v>
      </c>
      <c r="C15" s="38" t="s">
        <v>14</v>
      </c>
      <c r="D15" s="31"/>
      <c r="E15" s="31"/>
      <c r="F15" s="31"/>
      <c r="G15" s="39"/>
      <c r="H15" s="31"/>
      <c r="I15" s="40">
        <v>49050000</v>
      </c>
      <c r="J15" s="31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ht="25.5" x14ac:dyDescent="0.2">
      <c r="A16" s="29">
        <v>43712</v>
      </c>
      <c r="B16" s="29" t="s">
        <v>138</v>
      </c>
      <c r="C16" s="30" t="s">
        <v>20</v>
      </c>
      <c r="D16" s="31"/>
      <c r="E16" s="31"/>
      <c r="F16" s="31"/>
      <c r="G16" s="31"/>
      <c r="H16" s="31"/>
      <c r="I16" s="31"/>
      <c r="J16" s="31">
        <v>130000</v>
      </c>
      <c r="K16" s="41"/>
    </row>
    <row r="17" spans="1:10" ht="25.5" x14ac:dyDescent="0.2">
      <c r="A17" s="29">
        <v>43712</v>
      </c>
      <c r="B17" s="29" t="s">
        <v>138</v>
      </c>
      <c r="C17" s="30" t="s">
        <v>21</v>
      </c>
      <c r="D17" s="31"/>
      <c r="E17" s="31"/>
      <c r="F17" s="31"/>
      <c r="G17" s="31"/>
      <c r="H17" s="31"/>
      <c r="I17" s="31"/>
      <c r="J17" s="31">
        <v>840000</v>
      </c>
    </row>
    <row r="18" spans="1:10" ht="12.75" x14ac:dyDescent="0.2">
      <c r="A18" s="29">
        <v>43712</v>
      </c>
      <c r="B18" s="29" t="s">
        <v>139</v>
      </c>
      <c r="C18" s="30" t="s">
        <v>22</v>
      </c>
      <c r="D18" s="31"/>
      <c r="E18" s="31"/>
      <c r="F18" s="31"/>
      <c r="G18" s="31"/>
      <c r="H18" s="31"/>
      <c r="I18" s="31">
        <v>73000</v>
      </c>
      <c r="J18" s="31"/>
    </row>
    <row r="19" spans="1:10" ht="25.5" x14ac:dyDescent="0.2">
      <c r="A19" s="29">
        <v>43712</v>
      </c>
      <c r="B19" s="29" t="s">
        <v>139</v>
      </c>
      <c r="C19" s="30" t="s">
        <v>23</v>
      </c>
      <c r="D19" s="31"/>
      <c r="E19" s="31"/>
      <c r="F19" s="31"/>
      <c r="G19" s="31"/>
      <c r="H19" s="31"/>
      <c r="I19" s="31">
        <f>510000+185000</f>
        <v>695000</v>
      </c>
      <c r="J19" s="31"/>
    </row>
    <row r="20" spans="1:10" ht="12.75" x14ac:dyDescent="0.2">
      <c r="A20" s="29">
        <v>43712</v>
      </c>
      <c r="B20" s="29" t="s">
        <v>142</v>
      </c>
      <c r="C20" s="30" t="s">
        <v>24</v>
      </c>
      <c r="D20" s="31"/>
      <c r="E20" s="31"/>
      <c r="F20" s="31"/>
      <c r="G20" s="31">
        <v>55000</v>
      </c>
      <c r="H20" s="31"/>
      <c r="I20" s="31"/>
      <c r="J20" s="31"/>
    </row>
    <row r="21" spans="1:10" ht="12.75" x14ac:dyDescent="0.2">
      <c r="A21" s="29">
        <v>43712</v>
      </c>
      <c r="B21" s="29" t="s">
        <v>142</v>
      </c>
      <c r="C21" s="30" t="s">
        <v>25</v>
      </c>
      <c r="D21" s="31"/>
      <c r="E21" s="31"/>
      <c r="F21" s="31"/>
      <c r="G21" s="31">
        <v>55000</v>
      </c>
      <c r="H21" s="31"/>
      <c r="I21" s="31"/>
      <c r="J21" s="31"/>
    </row>
    <row r="22" spans="1:10" ht="25.5" x14ac:dyDescent="0.2">
      <c r="A22" s="29">
        <v>43712</v>
      </c>
      <c r="B22" s="29" t="s">
        <v>142</v>
      </c>
      <c r="C22" s="30" t="s">
        <v>26</v>
      </c>
      <c r="D22" s="31"/>
      <c r="E22" s="31"/>
      <c r="F22" s="31"/>
      <c r="G22" s="31">
        <v>22000</v>
      </c>
      <c r="H22" s="31"/>
      <c r="I22" s="31"/>
      <c r="J22" s="31"/>
    </row>
    <row r="23" spans="1:10" ht="25.5" x14ac:dyDescent="0.2">
      <c r="A23" s="29">
        <v>43713</v>
      </c>
      <c r="B23" s="29" t="s">
        <v>142</v>
      </c>
      <c r="C23" s="30" t="s">
        <v>27</v>
      </c>
      <c r="D23" s="31"/>
      <c r="E23" s="31"/>
      <c r="F23" s="31"/>
      <c r="G23" s="31"/>
      <c r="H23" s="31"/>
      <c r="I23" s="31">
        <v>2750000</v>
      </c>
      <c r="J23" s="31"/>
    </row>
    <row r="24" spans="1:10" ht="25.5" x14ac:dyDescent="0.2">
      <c r="A24" s="29">
        <v>43714</v>
      </c>
      <c r="B24" s="29" t="s">
        <v>138</v>
      </c>
      <c r="C24" s="30" t="s">
        <v>28</v>
      </c>
      <c r="D24" s="31"/>
      <c r="E24" s="31"/>
      <c r="F24" s="31"/>
      <c r="G24" s="31"/>
      <c r="H24" s="31"/>
      <c r="I24" s="31">
        <v>2400000</v>
      </c>
      <c r="J24" s="31"/>
    </row>
    <row r="25" spans="1:10" ht="25.5" x14ac:dyDescent="0.2">
      <c r="A25" s="29">
        <v>43714</v>
      </c>
      <c r="B25" s="29" t="s">
        <v>139</v>
      </c>
      <c r="C25" s="30" t="s">
        <v>29</v>
      </c>
      <c r="D25" s="31"/>
      <c r="E25" s="31"/>
      <c r="F25" s="31"/>
      <c r="G25" s="31"/>
      <c r="H25" s="31"/>
      <c r="I25" s="31">
        <v>1200000</v>
      </c>
      <c r="J25" s="31"/>
    </row>
    <row r="26" spans="1:10" ht="25.5" x14ac:dyDescent="0.2">
      <c r="A26" s="29">
        <v>43714</v>
      </c>
      <c r="B26" s="29" t="s">
        <v>138</v>
      </c>
      <c r="C26" s="30" t="s">
        <v>30</v>
      </c>
      <c r="D26" s="31"/>
      <c r="E26" s="31"/>
      <c r="F26" s="31"/>
      <c r="G26" s="31"/>
      <c r="H26" s="31"/>
      <c r="I26" s="31">
        <v>1000000</v>
      </c>
      <c r="J26" s="31"/>
    </row>
    <row r="27" spans="1:10" ht="25.5" x14ac:dyDescent="0.2">
      <c r="A27" s="29">
        <v>43714</v>
      </c>
      <c r="B27" s="29" t="s">
        <v>144</v>
      </c>
      <c r="C27" s="30" t="s">
        <v>31</v>
      </c>
      <c r="D27" s="31"/>
      <c r="E27" s="31"/>
      <c r="F27" s="31"/>
      <c r="G27" s="31"/>
      <c r="H27" s="31"/>
      <c r="I27" s="31">
        <v>200000</v>
      </c>
      <c r="J27" s="31"/>
    </row>
    <row r="28" spans="1:10" ht="25.5" x14ac:dyDescent="0.2">
      <c r="A28" s="29">
        <v>43714</v>
      </c>
      <c r="B28" s="29" t="s">
        <v>143</v>
      </c>
      <c r="C28" s="30" t="s">
        <v>32</v>
      </c>
      <c r="D28" s="31"/>
      <c r="E28" s="31"/>
      <c r="F28" s="31"/>
      <c r="G28" s="31"/>
      <c r="H28" s="31"/>
      <c r="I28" s="31">
        <v>1300000</v>
      </c>
      <c r="J28" s="31"/>
    </row>
    <row r="29" spans="1:10" ht="25.5" x14ac:dyDescent="0.2">
      <c r="A29" s="29">
        <v>43714</v>
      </c>
      <c r="B29" s="29" t="s">
        <v>138</v>
      </c>
      <c r="C29" s="30" t="s">
        <v>33</v>
      </c>
      <c r="D29" s="31"/>
      <c r="E29" s="31"/>
      <c r="F29" s="31"/>
      <c r="G29" s="31"/>
      <c r="H29" s="31"/>
      <c r="I29" s="31">
        <v>1000000</v>
      </c>
      <c r="J29" s="31"/>
    </row>
    <row r="30" spans="1:10" ht="25.5" x14ac:dyDescent="0.2">
      <c r="A30" s="29">
        <v>43714</v>
      </c>
      <c r="B30" s="29" t="s">
        <v>139</v>
      </c>
      <c r="C30" s="30" t="s">
        <v>34</v>
      </c>
      <c r="D30" s="31"/>
      <c r="E30" s="31"/>
      <c r="F30" s="31"/>
      <c r="G30" s="31"/>
      <c r="H30" s="31"/>
      <c r="I30" s="31">
        <v>110000</v>
      </c>
      <c r="J30" s="31"/>
    </row>
    <row r="31" spans="1:10" ht="12.75" x14ac:dyDescent="0.2">
      <c r="A31" s="29">
        <v>43714</v>
      </c>
      <c r="B31" s="29" t="s">
        <v>142</v>
      </c>
      <c r="C31" s="30" t="s">
        <v>35</v>
      </c>
      <c r="D31" s="31"/>
      <c r="E31" s="31"/>
      <c r="F31" s="31"/>
      <c r="G31" s="31"/>
      <c r="H31" s="31"/>
      <c r="I31" s="31">
        <v>1070000</v>
      </c>
      <c r="J31" s="31"/>
    </row>
    <row r="32" spans="1:10" ht="25.5" x14ac:dyDescent="0.2">
      <c r="A32" s="29">
        <v>43714</v>
      </c>
      <c r="B32" s="29" t="s">
        <v>137</v>
      </c>
      <c r="C32" s="30" t="s">
        <v>36</v>
      </c>
      <c r="D32" s="31"/>
      <c r="E32" s="31"/>
      <c r="F32" s="31"/>
      <c r="G32" s="31"/>
      <c r="H32" s="31"/>
      <c r="I32" s="31">
        <v>10000000</v>
      </c>
      <c r="J32" s="31"/>
    </row>
    <row r="33" spans="1:22" ht="18.600000000000001" customHeight="1" x14ac:dyDescent="0.2">
      <c r="A33" s="29">
        <v>43714</v>
      </c>
      <c r="B33" s="29" t="s">
        <v>140</v>
      </c>
      <c r="C33" s="30" t="s">
        <v>0</v>
      </c>
      <c r="D33" s="35">
        <v>45000000</v>
      </c>
      <c r="E33" s="35"/>
      <c r="F33" s="31"/>
      <c r="G33" s="31"/>
      <c r="H33" s="31"/>
      <c r="I33" s="31"/>
      <c r="J33" s="31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1:22" ht="25.5" x14ac:dyDescent="0.2">
      <c r="A34" s="29">
        <v>43714</v>
      </c>
      <c r="B34" s="29" t="s">
        <v>137</v>
      </c>
      <c r="C34" s="30" t="s">
        <v>7</v>
      </c>
      <c r="D34" s="31"/>
      <c r="E34" s="31"/>
      <c r="F34" s="31"/>
      <c r="G34" s="31"/>
      <c r="H34" s="31"/>
      <c r="I34" s="31">
        <v>2130000</v>
      </c>
      <c r="J34" s="31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spans="1:22" ht="25.5" x14ac:dyDescent="0.2">
      <c r="A35" s="29">
        <v>43714</v>
      </c>
      <c r="B35" s="29" t="s">
        <v>137</v>
      </c>
      <c r="C35" s="30" t="s">
        <v>8</v>
      </c>
      <c r="D35" s="31"/>
      <c r="E35" s="31"/>
      <c r="F35" s="31"/>
      <c r="G35" s="31">
        <v>5460000</v>
      </c>
      <c r="H35" s="31"/>
      <c r="I35" s="31"/>
      <c r="J35" s="31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spans="1:22" ht="18.600000000000001" customHeight="1" x14ac:dyDescent="0.2">
      <c r="A36" s="29">
        <v>43714</v>
      </c>
      <c r="B36" s="29" t="s">
        <v>137</v>
      </c>
      <c r="C36" s="30" t="s">
        <v>9</v>
      </c>
      <c r="D36" s="31"/>
      <c r="E36" s="31"/>
      <c r="F36" s="31"/>
      <c r="G36" s="31"/>
      <c r="H36" s="31">
        <v>14937500</v>
      </c>
      <c r="I36" s="31"/>
      <c r="J36" s="31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spans="1:22" ht="18.600000000000001" customHeight="1" x14ac:dyDescent="0.2">
      <c r="A37" s="29">
        <v>43714</v>
      </c>
      <c r="B37" s="29" t="s">
        <v>142</v>
      </c>
      <c r="C37" s="30" t="s">
        <v>10</v>
      </c>
      <c r="D37" s="31"/>
      <c r="E37" s="31"/>
      <c r="F37" s="31"/>
      <c r="G37" s="31"/>
      <c r="H37" s="31">
        <v>15000</v>
      </c>
      <c r="I37" s="31"/>
      <c r="J37" s="31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spans="1:22" ht="18.600000000000001" customHeight="1" x14ac:dyDescent="0.2">
      <c r="A38" s="29">
        <v>43714</v>
      </c>
      <c r="B38" s="29" t="s">
        <v>137</v>
      </c>
      <c r="C38" s="30" t="s">
        <v>11</v>
      </c>
      <c r="D38" s="31"/>
      <c r="E38" s="31"/>
      <c r="F38" s="31"/>
      <c r="G38" s="31"/>
      <c r="H38" s="31">
        <v>15100000</v>
      </c>
      <c r="I38" s="31"/>
      <c r="J38" s="31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spans="1:22" ht="18.600000000000001" customHeight="1" x14ac:dyDescent="0.2">
      <c r="A39" s="29">
        <v>43714</v>
      </c>
      <c r="B39" s="29" t="s">
        <v>142</v>
      </c>
      <c r="C39" s="30" t="s">
        <v>10</v>
      </c>
      <c r="D39" s="31"/>
      <c r="E39" s="31"/>
      <c r="F39" s="31"/>
      <c r="G39" s="31"/>
      <c r="H39" s="31">
        <v>15000</v>
      </c>
      <c r="I39" s="31"/>
      <c r="J39" s="31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spans="1:22" ht="18.600000000000001" customHeight="1" x14ac:dyDescent="0.2">
      <c r="A40" s="29">
        <v>43714</v>
      </c>
      <c r="B40" s="29" t="s">
        <v>137</v>
      </c>
      <c r="C40" s="30" t="s">
        <v>12</v>
      </c>
      <c r="D40" s="31"/>
      <c r="E40" s="31"/>
      <c r="F40" s="31"/>
      <c r="G40" s="31"/>
      <c r="H40" s="31">
        <v>15187500</v>
      </c>
      <c r="I40" s="31"/>
      <c r="J40" s="31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2" ht="18.600000000000001" customHeight="1" x14ac:dyDescent="0.2">
      <c r="A41" s="29">
        <v>43714</v>
      </c>
      <c r="B41" s="29" t="s">
        <v>142</v>
      </c>
      <c r="C41" s="30" t="s">
        <v>10</v>
      </c>
      <c r="D41" s="31"/>
      <c r="E41" s="31"/>
      <c r="F41" s="31"/>
      <c r="G41" s="31"/>
      <c r="H41" s="31">
        <v>15000</v>
      </c>
      <c r="I41" s="31"/>
      <c r="J41" s="31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2" ht="12.75" x14ac:dyDescent="0.2">
      <c r="A42" s="29">
        <v>43716</v>
      </c>
      <c r="B42" s="29" t="s">
        <v>143</v>
      </c>
      <c r="C42" s="30" t="s">
        <v>37</v>
      </c>
      <c r="D42" s="31"/>
      <c r="E42" s="31"/>
      <c r="F42" s="31"/>
      <c r="G42" s="31"/>
      <c r="H42" s="31"/>
      <c r="I42" s="31"/>
      <c r="J42" s="31"/>
    </row>
    <row r="43" spans="1:22" ht="25.5" x14ac:dyDescent="0.2">
      <c r="A43" s="29">
        <v>43718</v>
      </c>
      <c r="B43" s="29" t="s">
        <v>139</v>
      </c>
      <c r="C43" s="30" t="s">
        <v>38</v>
      </c>
      <c r="D43" s="31"/>
      <c r="E43" s="31"/>
      <c r="F43" s="31"/>
      <c r="G43" s="31"/>
      <c r="H43" s="31"/>
      <c r="I43" s="31">
        <v>700000</v>
      </c>
      <c r="J43" s="31"/>
    </row>
    <row r="44" spans="1:22" ht="25.5" x14ac:dyDescent="0.2">
      <c r="A44" s="29">
        <v>43718</v>
      </c>
      <c r="B44" s="29" t="s">
        <v>139</v>
      </c>
      <c r="C44" s="30" t="s">
        <v>39</v>
      </c>
      <c r="D44" s="31"/>
      <c r="E44" s="31"/>
      <c r="F44" s="31"/>
      <c r="G44" s="31"/>
      <c r="H44" s="31"/>
      <c r="I44" s="31">
        <v>2800000</v>
      </c>
      <c r="J44" s="31"/>
    </row>
    <row r="45" spans="1:22" ht="25.5" x14ac:dyDescent="0.2">
      <c r="A45" s="29">
        <v>43718</v>
      </c>
      <c r="B45" s="29" t="s">
        <v>139</v>
      </c>
      <c r="C45" s="30" t="s">
        <v>40</v>
      </c>
      <c r="D45" s="31"/>
      <c r="E45" s="31"/>
      <c r="F45" s="31"/>
      <c r="G45" s="31"/>
      <c r="H45" s="31"/>
      <c r="I45" s="31">
        <v>2000000</v>
      </c>
      <c r="J45" s="31"/>
    </row>
    <row r="46" spans="1:22" ht="25.5" x14ac:dyDescent="0.2">
      <c r="A46" s="29">
        <v>43718</v>
      </c>
      <c r="B46" s="29" t="s">
        <v>142</v>
      </c>
      <c r="C46" s="30" t="s">
        <v>41</v>
      </c>
      <c r="D46" s="31"/>
      <c r="E46" s="31"/>
      <c r="F46" s="31"/>
      <c r="G46" s="31"/>
      <c r="H46" s="31"/>
      <c r="I46" s="31">
        <v>1000000</v>
      </c>
      <c r="J46" s="31"/>
    </row>
    <row r="47" spans="1:22" ht="25.5" x14ac:dyDescent="0.2">
      <c r="A47" s="29">
        <v>43718</v>
      </c>
      <c r="B47" s="29" t="s">
        <v>142</v>
      </c>
      <c r="C47" s="30" t="s">
        <v>42</v>
      </c>
      <c r="D47" s="31"/>
      <c r="E47" s="31"/>
      <c r="F47" s="31"/>
      <c r="G47" s="31"/>
      <c r="H47" s="31"/>
      <c r="I47" s="31">
        <v>1000000</v>
      </c>
      <c r="J47" s="31"/>
    </row>
    <row r="48" spans="1:22" ht="25.5" x14ac:dyDescent="0.2">
      <c r="A48" s="29">
        <v>43718</v>
      </c>
      <c r="B48" s="29" t="s">
        <v>138</v>
      </c>
      <c r="C48" s="30" t="s">
        <v>43</v>
      </c>
      <c r="D48" s="31"/>
      <c r="E48" s="31"/>
      <c r="F48" s="31"/>
      <c r="G48" s="31"/>
      <c r="H48" s="31"/>
      <c r="I48" s="31">
        <v>120000</v>
      </c>
      <c r="J48" s="31"/>
    </row>
    <row r="49" spans="1:22" ht="25.5" x14ac:dyDescent="0.2">
      <c r="A49" s="29">
        <v>43718</v>
      </c>
      <c r="B49" s="29" t="s">
        <v>139</v>
      </c>
      <c r="C49" s="30" t="s">
        <v>44</v>
      </c>
      <c r="D49" s="31"/>
      <c r="E49" s="31"/>
      <c r="F49" s="31"/>
      <c r="G49" s="31"/>
      <c r="H49" s="31"/>
      <c r="I49" s="31">
        <v>70000</v>
      </c>
      <c r="J49" s="31"/>
    </row>
    <row r="50" spans="1:22" ht="25.5" x14ac:dyDescent="0.2">
      <c r="A50" s="29">
        <v>43718</v>
      </c>
      <c r="B50" s="29" t="s">
        <v>139</v>
      </c>
      <c r="C50" s="30" t="s">
        <v>45</v>
      </c>
      <c r="D50" s="31"/>
      <c r="E50" s="31"/>
      <c r="F50" s="31"/>
      <c r="G50" s="31"/>
      <c r="H50" s="31"/>
      <c r="I50" s="31"/>
      <c r="J50" s="31">
        <v>190000</v>
      </c>
    </row>
    <row r="51" spans="1:22" ht="25.5" x14ac:dyDescent="0.2">
      <c r="A51" s="29">
        <v>43718</v>
      </c>
      <c r="B51" s="29" t="s">
        <v>139</v>
      </c>
      <c r="C51" s="30" t="s">
        <v>46</v>
      </c>
      <c r="D51" s="31"/>
      <c r="E51" s="31"/>
      <c r="F51" s="31"/>
      <c r="G51" s="31"/>
      <c r="H51" s="31"/>
      <c r="I51" s="31"/>
      <c r="J51" s="31">
        <v>50000</v>
      </c>
    </row>
    <row r="52" spans="1:22" ht="25.5" x14ac:dyDescent="0.2">
      <c r="A52" s="29">
        <v>43718</v>
      </c>
      <c r="B52" s="29" t="s">
        <v>138</v>
      </c>
      <c r="C52" s="30" t="s">
        <v>47</v>
      </c>
      <c r="D52" s="31"/>
      <c r="E52" s="31"/>
      <c r="F52" s="31"/>
      <c r="G52" s="31"/>
      <c r="H52" s="31"/>
      <c r="I52" s="31"/>
      <c r="J52" s="31">
        <v>140000</v>
      </c>
    </row>
    <row r="53" spans="1:22" ht="25.5" x14ac:dyDescent="0.2">
      <c r="A53" s="29">
        <v>43718</v>
      </c>
      <c r="B53" s="29" t="s">
        <v>138</v>
      </c>
      <c r="C53" s="30" t="s">
        <v>48</v>
      </c>
      <c r="D53" s="31"/>
      <c r="E53" s="31"/>
      <c r="F53" s="31"/>
      <c r="G53" s="31"/>
      <c r="H53" s="31"/>
      <c r="I53" s="31"/>
      <c r="J53" s="31">
        <v>860000</v>
      </c>
    </row>
    <row r="54" spans="1:22" ht="38.25" x14ac:dyDescent="0.2">
      <c r="A54" s="29">
        <v>43718</v>
      </c>
      <c r="B54" s="29" t="s">
        <v>138</v>
      </c>
      <c r="C54" s="30" t="s">
        <v>49</v>
      </c>
      <c r="D54" s="31"/>
      <c r="E54" s="31"/>
      <c r="F54" s="31"/>
      <c r="G54" s="31"/>
      <c r="H54" s="31"/>
      <c r="I54" s="31">
        <v>60000</v>
      </c>
      <c r="J54" s="31"/>
    </row>
    <row r="55" spans="1:22" ht="25.5" x14ac:dyDescent="0.2">
      <c r="A55" s="29">
        <v>43718</v>
      </c>
      <c r="B55" s="29" t="s">
        <v>139</v>
      </c>
      <c r="C55" s="30" t="s">
        <v>50</v>
      </c>
      <c r="D55" s="31"/>
      <c r="E55" s="31"/>
      <c r="F55" s="31"/>
      <c r="G55" s="31"/>
      <c r="H55" s="31"/>
      <c r="I55" s="31">
        <v>200000</v>
      </c>
      <c r="J55" s="31"/>
    </row>
    <row r="56" spans="1:22" ht="25.5" x14ac:dyDescent="0.2">
      <c r="A56" s="29">
        <v>43718</v>
      </c>
      <c r="B56" s="29" t="s">
        <v>139</v>
      </c>
      <c r="C56" s="30" t="s">
        <v>51</v>
      </c>
      <c r="D56" s="31"/>
      <c r="E56" s="31"/>
      <c r="F56" s="31"/>
      <c r="G56" s="31"/>
      <c r="H56" s="31"/>
      <c r="I56" s="31">
        <v>905000</v>
      </c>
      <c r="J56" s="31"/>
    </row>
    <row r="57" spans="1:22" ht="25.5" x14ac:dyDescent="0.2">
      <c r="A57" s="29">
        <v>43718</v>
      </c>
      <c r="B57" s="29" t="s">
        <v>143</v>
      </c>
      <c r="C57" s="30" t="s">
        <v>52</v>
      </c>
      <c r="D57" s="31"/>
      <c r="E57" s="31"/>
      <c r="F57" s="31"/>
      <c r="G57" s="31"/>
      <c r="H57" s="31"/>
      <c r="I57" s="31">
        <v>1000000</v>
      </c>
      <c r="J57" s="31"/>
    </row>
    <row r="58" spans="1:22" ht="25.5" x14ac:dyDescent="0.2">
      <c r="A58" s="29">
        <v>43718</v>
      </c>
      <c r="B58" s="29" t="s">
        <v>141</v>
      </c>
      <c r="C58" s="30" t="s">
        <v>53</v>
      </c>
      <c r="D58" s="31"/>
      <c r="E58" s="31"/>
      <c r="F58" s="31"/>
      <c r="G58" s="31"/>
      <c r="H58" s="31"/>
      <c r="I58" s="31">
        <v>1818000</v>
      </c>
      <c r="J58" s="31"/>
    </row>
    <row r="59" spans="1:22" ht="38.25" x14ac:dyDescent="0.2">
      <c r="A59" s="29">
        <v>43718</v>
      </c>
      <c r="B59" s="29" t="s">
        <v>141</v>
      </c>
      <c r="C59" s="30" t="s">
        <v>54</v>
      </c>
      <c r="D59" s="31"/>
      <c r="E59" s="31"/>
      <c r="F59" s="31"/>
      <c r="G59" s="31"/>
      <c r="H59" s="31"/>
      <c r="I59" s="31">
        <v>11400000</v>
      </c>
      <c r="J59" s="31"/>
    </row>
    <row r="60" spans="1:22" ht="12.75" x14ac:dyDescent="0.2">
      <c r="A60" s="29">
        <v>43718</v>
      </c>
      <c r="B60" s="29" t="s">
        <v>140</v>
      </c>
      <c r="C60" s="30" t="s">
        <v>1</v>
      </c>
      <c r="D60" s="35"/>
      <c r="E60" s="35"/>
      <c r="F60" s="31">
        <v>5000000</v>
      </c>
      <c r="G60" s="31"/>
      <c r="H60" s="31"/>
      <c r="I60" s="31"/>
      <c r="J60" s="31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 ht="25.5" x14ac:dyDescent="0.2">
      <c r="A61" s="29">
        <v>43719</v>
      </c>
      <c r="B61" s="29" t="s">
        <v>138</v>
      </c>
      <c r="C61" s="30" t="s">
        <v>55</v>
      </c>
      <c r="D61" s="31"/>
      <c r="E61" s="31"/>
      <c r="F61" s="31"/>
      <c r="G61" s="31"/>
      <c r="H61" s="31"/>
      <c r="I61" s="31">
        <v>380000</v>
      </c>
      <c r="J61" s="31"/>
    </row>
    <row r="62" spans="1:22" ht="25.5" x14ac:dyDescent="0.2">
      <c r="A62" s="29">
        <v>43719</v>
      </c>
      <c r="B62" s="29" t="s">
        <v>138</v>
      </c>
      <c r="C62" s="30" t="s">
        <v>56</v>
      </c>
      <c r="D62" s="31"/>
      <c r="E62" s="31"/>
      <c r="F62" s="31"/>
      <c r="G62" s="31"/>
      <c r="H62" s="31"/>
      <c r="I62" s="31">
        <v>500000</v>
      </c>
      <c r="J62" s="31"/>
    </row>
    <row r="63" spans="1:22" ht="25.5" x14ac:dyDescent="0.2">
      <c r="A63" s="29">
        <v>43719</v>
      </c>
      <c r="B63" s="29" t="s">
        <v>139</v>
      </c>
      <c r="C63" s="30" t="s">
        <v>57</v>
      </c>
      <c r="D63" s="31"/>
      <c r="E63" s="31"/>
      <c r="F63" s="31"/>
      <c r="G63" s="31"/>
      <c r="H63" s="31"/>
      <c r="I63" s="31">
        <v>1000000</v>
      </c>
      <c r="J63" s="31"/>
    </row>
    <row r="64" spans="1:22" ht="25.5" x14ac:dyDescent="0.2">
      <c r="A64" s="29">
        <v>43720</v>
      </c>
      <c r="B64" s="29" t="s">
        <v>139</v>
      </c>
      <c r="C64" s="30" t="s">
        <v>58</v>
      </c>
      <c r="D64" s="31"/>
      <c r="E64" s="31"/>
      <c r="F64" s="31"/>
      <c r="G64" s="31"/>
      <c r="H64" s="31"/>
      <c r="I64" s="31">
        <v>1000000</v>
      </c>
      <c r="J64" s="31"/>
    </row>
    <row r="65" spans="1:22" ht="25.5" x14ac:dyDescent="0.2">
      <c r="A65" s="29">
        <v>43720</v>
      </c>
      <c r="B65" s="29" t="s">
        <v>138</v>
      </c>
      <c r="C65" s="30" t="s">
        <v>59</v>
      </c>
      <c r="D65" s="31"/>
      <c r="E65" s="31"/>
      <c r="F65" s="31"/>
      <c r="G65" s="31"/>
      <c r="H65" s="31"/>
      <c r="I65" s="31">
        <v>500000</v>
      </c>
      <c r="J65" s="31"/>
    </row>
    <row r="66" spans="1:22" ht="25.5" x14ac:dyDescent="0.2">
      <c r="A66" s="29">
        <v>43720</v>
      </c>
      <c r="B66" s="29" t="s">
        <v>142</v>
      </c>
      <c r="C66" s="30" t="s">
        <v>60</v>
      </c>
      <c r="D66" s="31"/>
      <c r="E66" s="31"/>
      <c r="F66" s="31"/>
      <c r="G66" s="31"/>
      <c r="H66" s="31"/>
      <c r="I66" s="31">
        <v>3200000</v>
      </c>
      <c r="J66" s="31"/>
    </row>
    <row r="67" spans="1:22" ht="25.5" x14ac:dyDescent="0.2">
      <c r="A67" s="37">
        <v>43720</v>
      </c>
      <c r="B67" s="37" t="s">
        <v>141</v>
      </c>
      <c r="C67" s="38" t="s">
        <v>2</v>
      </c>
      <c r="D67" s="42">
        <v>2570000</v>
      </c>
      <c r="E67" s="31"/>
      <c r="F67" s="43"/>
      <c r="G67" s="31"/>
      <c r="H67" s="31"/>
      <c r="I67" s="31"/>
      <c r="J67" s="31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ht="25.5" x14ac:dyDescent="0.2">
      <c r="A68" s="29">
        <v>43721</v>
      </c>
      <c r="B68" s="29" t="s">
        <v>138</v>
      </c>
      <c r="C68" s="30" t="s">
        <v>61</v>
      </c>
      <c r="D68" s="31"/>
      <c r="E68" s="31"/>
      <c r="F68" s="31"/>
      <c r="G68" s="31"/>
      <c r="H68" s="31"/>
      <c r="I68" s="31"/>
      <c r="J68" s="31">
        <v>135000</v>
      </c>
    </row>
    <row r="69" spans="1:22" ht="25.5" x14ac:dyDescent="0.2">
      <c r="A69" s="29">
        <v>43721</v>
      </c>
      <c r="B69" s="29" t="s">
        <v>138</v>
      </c>
      <c r="C69" s="30" t="s">
        <v>62</v>
      </c>
      <c r="D69" s="31"/>
      <c r="E69" s="31"/>
      <c r="F69" s="31"/>
      <c r="G69" s="31"/>
      <c r="H69" s="31"/>
      <c r="I69" s="31"/>
      <c r="J69" s="31">
        <v>145000</v>
      </c>
    </row>
    <row r="70" spans="1:22" ht="25.5" x14ac:dyDescent="0.2">
      <c r="A70" s="29">
        <v>43721</v>
      </c>
      <c r="B70" s="29" t="s">
        <v>138</v>
      </c>
      <c r="C70" s="30" t="s">
        <v>63</v>
      </c>
      <c r="D70" s="31"/>
      <c r="E70" s="31"/>
      <c r="F70" s="31"/>
      <c r="G70" s="31"/>
      <c r="H70" s="31"/>
      <c r="I70" s="31"/>
      <c r="J70" s="31">
        <v>580000</v>
      </c>
    </row>
    <row r="71" spans="1:22" ht="25.5" x14ac:dyDescent="0.2">
      <c r="A71" s="29">
        <v>43721</v>
      </c>
      <c r="B71" s="29" t="s">
        <v>142</v>
      </c>
      <c r="C71" s="30" t="s">
        <v>64</v>
      </c>
      <c r="D71" s="31"/>
      <c r="E71" s="31"/>
      <c r="F71" s="31"/>
      <c r="G71" s="31"/>
      <c r="H71" s="31"/>
      <c r="I71" s="31">
        <v>900000</v>
      </c>
      <c r="J71" s="31"/>
    </row>
    <row r="72" spans="1:22" ht="12.75" x14ac:dyDescent="0.2">
      <c r="A72" s="29">
        <v>43721</v>
      </c>
      <c r="B72" s="29" t="s">
        <v>142</v>
      </c>
      <c r="C72" s="30" t="s">
        <v>10</v>
      </c>
      <c r="D72" s="31"/>
      <c r="E72" s="31"/>
      <c r="F72" s="31"/>
      <c r="G72" s="31"/>
      <c r="H72" s="31"/>
      <c r="I72" s="31">
        <v>2200</v>
      </c>
      <c r="J72" s="31"/>
    </row>
    <row r="73" spans="1:22" ht="25.5" x14ac:dyDescent="0.2">
      <c r="A73" s="37">
        <v>43721</v>
      </c>
      <c r="B73" s="37" t="s">
        <v>144</v>
      </c>
      <c r="C73" s="38" t="s">
        <v>3</v>
      </c>
      <c r="D73" s="42"/>
      <c r="E73" s="31"/>
      <c r="F73" s="43">
        <v>7250000</v>
      </c>
      <c r="G73" s="31"/>
      <c r="H73" s="31"/>
      <c r="I73" s="31"/>
      <c r="J73" s="31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ht="25.5" x14ac:dyDescent="0.2">
      <c r="A74" s="29">
        <v>43722</v>
      </c>
      <c r="B74" s="29" t="s">
        <v>138</v>
      </c>
      <c r="C74" s="30" t="s">
        <v>65</v>
      </c>
      <c r="D74" s="31"/>
      <c r="E74" s="31"/>
      <c r="F74" s="31"/>
      <c r="G74" s="31"/>
      <c r="H74" s="31"/>
      <c r="I74" s="31"/>
      <c r="J74" s="31">
        <v>100000</v>
      </c>
    </row>
    <row r="75" spans="1:22" ht="25.5" x14ac:dyDescent="0.2">
      <c r="A75" s="29">
        <v>43722</v>
      </c>
      <c r="B75" s="29" t="s">
        <v>138</v>
      </c>
      <c r="C75" s="30" t="s">
        <v>66</v>
      </c>
      <c r="D75" s="31"/>
      <c r="E75" s="31"/>
      <c r="F75" s="31"/>
      <c r="G75" s="31"/>
      <c r="H75" s="31"/>
      <c r="I75" s="31"/>
      <c r="J75" s="31">
        <v>640000</v>
      </c>
    </row>
    <row r="76" spans="1:22" ht="51" x14ac:dyDescent="0.2">
      <c r="A76" s="29">
        <v>43722</v>
      </c>
      <c r="B76" s="29" t="s">
        <v>143</v>
      </c>
      <c r="C76" s="30" t="s">
        <v>67</v>
      </c>
      <c r="D76" s="31"/>
      <c r="E76" s="31"/>
      <c r="F76" s="31"/>
      <c r="G76" s="31"/>
      <c r="H76" s="31"/>
      <c r="I76" s="31">
        <f>241000+647000+392000</f>
        <v>1280000</v>
      </c>
      <c r="J76" s="31"/>
    </row>
    <row r="77" spans="1:22" ht="25.5" x14ac:dyDescent="0.2">
      <c r="A77" s="29">
        <v>43723</v>
      </c>
      <c r="B77" s="29" t="s">
        <v>142</v>
      </c>
      <c r="C77" s="30" t="s">
        <v>68</v>
      </c>
      <c r="D77" s="31"/>
      <c r="E77" s="31"/>
      <c r="F77" s="31"/>
      <c r="G77" s="31"/>
      <c r="H77" s="31"/>
      <c r="I77" s="31">
        <v>1114000</v>
      </c>
      <c r="J77" s="31"/>
    </row>
    <row r="78" spans="1:22" ht="12.75" x14ac:dyDescent="0.2">
      <c r="A78" s="29">
        <v>43723</v>
      </c>
      <c r="B78" s="29" t="s">
        <v>139</v>
      </c>
      <c r="C78" s="30" t="s">
        <v>69</v>
      </c>
      <c r="D78" s="31"/>
      <c r="E78" s="31"/>
      <c r="F78" s="31"/>
      <c r="G78" s="31"/>
      <c r="H78" s="31"/>
      <c r="I78" s="31">
        <v>100000</v>
      </c>
      <c r="J78" s="31"/>
    </row>
    <row r="79" spans="1:22" ht="12.75" x14ac:dyDescent="0.2">
      <c r="A79" s="29">
        <v>43723</v>
      </c>
      <c r="B79" s="29" t="s">
        <v>139</v>
      </c>
      <c r="C79" s="30" t="s">
        <v>70</v>
      </c>
      <c r="D79" s="31"/>
      <c r="E79" s="31"/>
      <c r="F79" s="31"/>
      <c r="G79" s="31"/>
      <c r="H79" s="31"/>
      <c r="I79" s="31">
        <v>50000</v>
      </c>
      <c r="J79" s="31"/>
    </row>
    <row r="80" spans="1:22" ht="12.75" x14ac:dyDescent="0.2">
      <c r="A80" s="29">
        <v>43724</v>
      </c>
      <c r="B80" s="29" t="s">
        <v>139</v>
      </c>
      <c r="C80" s="30" t="s">
        <v>22</v>
      </c>
      <c r="D80" s="31"/>
      <c r="E80" s="31"/>
      <c r="F80" s="31"/>
      <c r="G80" s="31"/>
      <c r="H80" s="31"/>
      <c r="I80" s="31">
        <v>108000</v>
      </c>
      <c r="J80" s="31"/>
    </row>
    <row r="81" spans="1:10" ht="38.25" x14ac:dyDescent="0.2">
      <c r="A81" s="29">
        <v>43724</v>
      </c>
      <c r="B81" s="29" t="s">
        <v>144</v>
      </c>
      <c r="C81" s="30" t="s">
        <v>71</v>
      </c>
      <c r="D81" s="31"/>
      <c r="E81" s="31"/>
      <c r="F81" s="31"/>
      <c r="G81" s="31"/>
      <c r="H81" s="31"/>
      <c r="I81" s="31">
        <v>4555000</v>
      </c>
      <c r="J81" s="31"/>
    </row>
    <row r="82" spans="1:10" ht="12.75" x14ac:dyDescent="0.2">
      <c r="A82" s="29">
        <v>43724</v>
      </c>
      <c r="B82" s="29" t="s">
        <v>142</v>
      </c>
      <c r="C82" s="30" t="s">
        <v>10</v>
      </c>
      <c r="D82" s="31"/>
      <c r="E82" s="31"/>
      <c r="F82" s="31"/>
      <c r="G82" s="31"/>
      <c r="H82" s="31"/>
      <c r="I82" s="31">
        <v>2200</v>
      </c>
      <c r="J82" s="31"/>
    </row>
    <row r="83" spans="1:10" ht="25.5" x14ac:dyDescent="0.2">
      <c r="A83" s="29">
        <v>43724</v>
      </c>
      <c r="B83" s="29" t="s">
        <v>144</v>
      </c>
      <c r="C83" s="30" t="s">
        <v>72</v>
      </c>
      <c r="D83" s="31"/>
      <c r="E83" s="31"/>
      <c r="F83" s="31"/>
      <c r="G83" s="31"/>
      <c r="H83" s="31"/>
      <c r="I83" s="31">
        <v>13180000</v>
      </c>
      <c r="J83" s="31"/>
    </row>
    <row r="84" spans="1:10" ht="25.5" x14ac:dyDescent="0.2">
      <c r="A84" s="29">
        <v>43724</v>
      </c>
      <c r="B84" s="29" t="s">
        <v>141</v>
      </c>
      <c r="C84" s="30" t="s">
        <v>73</v>
      </c>
      <c r="D84" s="31"/>
      <c r="E84" s="31"/>
      <c r="F84" s="31"/>
      <c r="G84" s="31"/>
      <c r="H84" s="31"/>
      <c r="I84" s="31">
        <v>6171000</v>
      </c>
      <c r="J84" s="31"/>
    </row>
    <row r="85" spans="1:10" ht="12.75" x14ac:dyDescent="0.2">
      <c r="A85" s="29">
        <v>43724</v>
      </c>
      <c r="B85" s="29" t="s">
        <v>142</v>
      </c>
      <c r="C85" s="30" t="s">
        <v>10</v>
      </c>
      <c r="D85" s="31"/>
      <c r="E85" s="31"/>
      <c r="F85" s="31"/>
      <c r="G85" s="31"/>
      <c r="H85" s="31"/>
      <c r="I85" s="31">
        <v>7700</v>
      </c>
      <c r="J85" s="31"/>
    </row>
    <row r="86" spans="1:10" ht="25.5" x14ac:dyDescent="0.2">
      <c r="A86" s="29">
        <v>43726</v>
      </c>
      <c r="B86" s="29" t="s">
        <v>144</v>
      </c>
      <c r="C86" s="30" t="s">
        <v>74</v>
      </c>
      <c r="D86" s="31"/>
      <c r="E86" s="31"/>
      <c r="F86" s="31"/>
      <c r="G86" s="31"/>
      <c r="H86" s="31"/>
      <c r="I86" s="31">
        <v>3200000</v>
      </c>
      <c r="J86" s="31"/>
    </row>
    <row r="87" spans="1:10" ht="12.75" x14ac:dyDescent="0.2">
      <c r="A87" s="29">
        <v>43726</v>
      </c>
      <c r="B87" s="29" t="s">
        <v>142</v>
      </c>
      <c r="C87" s="30" t="s">
        <v>75</v>
      </c>
      <c r="D87" s="31"/>
      <c r="E87" s="31"/>
      <c r="F87" s="31"/>
      <c r="G87" s="31"/>
      <c r="H87" s="31"/>
      <c r="I87" s="31">
        <v>1200000</v>
      </c>
      <c r="J87" s="31"/>
    </row>
    <row r="88" spans="1:10" ht="12.75" x14ac:dyDescent="0.2">
      <c r="A88" s="29">
        <v>43727</v>
      </c>
      <c r="B88" s="29" t="s">
        <v>144</v>
      </c>
      <c r="C88" s="30" t="s">
        <v>76</v>
      </c>
      <c r="D88" s="31"/>
      <c r="E88" s="31"/>
      <c r="F88" s="31"/>
      <c r="G88" s="31"/>
      <c r="H88" s="31"/>
      <c r="I88" s="31">
        <v>2340000</v>
      </c>
      <c r="J88" s="31"/>
    </row>
    <row r="89" spans="1:10" ht="25.5" x14ac:dyDescent="0.2">
      <c r="A89" s="29">
        <v>43727</v>
      </c>
      <c r="B89" s="29" t="s">
        <v>142</v>
      </c>
      <c r="C89" s="30" t="s">
        <v>77</v>
      </c>
      <c r="D89" s="31"/>
      <c r="E89" s="31"/>
      <c r="F89" s="31"/>
      <c r="G89" s="31"/>
      <c r="H89" s="31"/>
      <c r="I89" s="31">
        <v>800000</v>
      </c>
      <c r="J89" s="31"/>
    </row>
    <row r="90" spans="1:10" ht="12.75" x14ac:dyDescent="0.2">
      <c r="A90" s="29">
        <v>43727</v>
      </c>
      <c r="B90" s="29" t="s">
        <v>142</v>
      </c>
      <c r="C90" s="30" t="s">
        <v>78</v>
      </c>
      <c r="D90" s="31"/>
      <c r="E90" s="31"/>
      <c r="F90" s="31"/>
      <c r="G90" s="31"/>
      <c r="H90" s="31"/>
      <c r="I90" s="31">
        <v>10200000</v>
      </c>
      <c r="J90" s="31"/>
    </row>
    <row r="91" spans="1:10" ht="12.75" x14ac:dyDescent="0.2">
      <c r="A91" s="29">
        <v>43727</v>
      </c>
      <c r="B91" s="29" t="s">
        <v>143</v>
      </c>
      <c r="C91" s="30" t="s">
        <v>79</v>
      </c>
      <c r="D91" s="31"/>
      <c r="E91" s="31"/>
      <c r="F91" s="31"/>
      <c r="G91" s="31"/>
      <c r="H91" s="31"/>
      <c r="I91" s="31">
        <v>500000</v>
      </c>
      <c r="J91" s="31"/>
    </row>
    <row r="92" spans="1:10" ht="25.5" x14ac:dyDescent="0.2">
      <c r="A92" s="29">
        <v>43727</v>
      </c>
      <c r="B92" s="29" t="s">
        <v>138</v>
      </c>
      <c r="C92" s="30" t="s">
        <v>80</v>
      </c>
      <c r="D92" s="31"/>
      <c r="E92" s="31"/>
      <c r="F92" s="31"/>
      <c r="G92" s="31"/>
      <c r="H92" s="31"/>
      <c r="I92" s="31">
        <v>75000</v>
      </c>
      <c r="J92" s="31"/>
    </row>
    <row r="93" spans="1:10" ht="25.5" x14ac:dyDescent="0.2">
      <c r="A93" s="29">
        <v>43727</v>
      </c>
      <c r="B93" s="29" t="s">
        <v>138</v>
      </c>
      <c r="C93" s="30" t="s">
        <v>81</v>
      </c>
      <c r="D93" s="31"/>
      <c r="E93" s="31"/>
      <c r="F93" s="31"/>
      <c r="G93" s="31"/>
      <c r="H93" s="31"/>
      <c r="I93" s="31">
        <v>1200000</v>
      </c>
      <c r="J93" s="31"/>
    </row>
    <row r="94" spans="1:10" ht="25.5" x14ac:dyDescent="0.2">
      <c r="A94" s="29">
        <v>43727</v>
      </c>
      <c r="B94" s="29" t="s">
        <v>139</v>
      </c>
      <c r="C94" s="30" t="s">
        <v>82</v>
      </c>
      <c r="D94" s="31"/>
      <c r="E94" s="31"/>
      <c r="F94" s="31"/>
      <c r="G94" s="31"/>
      <c r="H94" s="31"/>
      <c r="I94" s="31">
        <v>60000</v>
      </c>
      <c r="J94" s="31"/>
    </row>
    <row r="95" spans="1:10" ht="25.5" x14ac:dyDescent="0.2">
      <c r="A95" s="29">
        <v>43727</v>
      </c>
      <c r="B95" s="29" t="s">
        <v>138</v>
      </c>
      <c r="C95" s="30" t="s">
        <v>83</v>
      </c>
      <c r="D95" s="31"/>
      <c r="E95" s="31"/>
      <c r="F95" s="31"/>
      <c r="G95" s="31"/>
      <c r="H95" s="31"/>
      <c r="I95" s="31">
        <v>500000</v>
      </c>
      <c r="J95" s="31"/>
    </row>
    <row r="96" spans="1:10" ht="12.75" x14ac:dyDescent="0.2">
      <c r="A96" s="29">
        <v>43728</v>
      </c>
      <c r="B96" s="29" t="s">
        <v>143</v>
      </c>
      <c r="C96" s="30" t="s">
        <v>84</v>
      </c>
      <c r="D96" s="31"/>
      <c r="E96" s="31"/>
      <c r="F96" s="31"/>
      <c r="G96" s="31"/>
      <c r="H96" s="31"/>
      <c r="I96" s="31">
        <v>1023000</v>
      </c>
      <c r="J96" s="31"/>
    </row>
    <row r="97" spans="1:22" ht="25.5" x14ac:dyDescent="0.2">
      <c r="A97" s="29">
        <v>43728</v>
      </c>
      <c r="B97" s="29" t="s">
        <v>139</v>
      </c>
      <c r="C97" s="30" t="s">
        <v>85</v>
      </c>
      <c r="D97" s="31"/>
      <c r="E97" s="31"/>
      <c r="F97" s="31"/>
      <c r="G97" s="31"/>
      <c r="H97" s="31"/>
      <c r="I97" s="31">
        <v>1380000</v>
      </c>
      <c r="J97" s="31"/>
    </row>
    <row r="98" spans="1:22" ht="12.75" x14ac:dyDescent="0.2">
      <c r="A98" s="29">
        <v>43729</v>
      </c>
      <c r="B98" s="29" t="s">
        <v>142</v>
      </c>
      <c r="C98" s="30" t="s">
        <v>86</v>
      </c>
      <c r="D98" s="31"/>
      <c r="E98" s="31"/>
      <c r="F98" s="31"/>
      <c r="G98" s="31"/>
      <c r="H98" s="31"/>
      <c r="I98" s="31">
        <v>7000000</v>
      </c>
      <c r="J98" s="31"/>
    </row>
    <row r="99" spans="1:22" ht="12.75" x14ac:dyDescent="0.2">
      <c r="A99" s="29">
        <v>43729</v>
      </c>
      <c r="B99" s="29" t="s">
        <v>142</v>
      </c>
      <c r="C99" s="30" t="s">
        <v>10</v>
      </c>
      <c r="D99" s="31"/>
      <c r="E99" s="31"/>
      <c r="F99" s="31"/>
      <c r="G99" s="31"/>
      <c r="H99" s="31"/>
      <c r="I99" s="31">
        <v>10000</v>
      </c>
      <c r="J99" s="31"/>
    </row>
    <row r="100" spans="1:22" ht="38.25" x14ac:dyDescent="0.2">
      <c r="A100" s="29">
        <v>43729</v>
      </c>
      <c r="B100" s="29" t="s">
        <v>142</v>
      </c>
      <c r="C100" s="30" t="s">
        <v>87</v>
      </c>
      <c r="D100" s="31"/>
      <c r="E100" s="31"/>
      <c r="F100" s="31"/>
      <c r="G100" s="31"/>
      <c r="H100" s="31"/>
      <c r="I100" s="31">
        <v>11000</v>
      </c>
      <c r="J100" s="31"/>
    </row>
    <row r="101" spans="1:22" ht="38.25" x14ac:dyDescent="0.2">
      <c r="A101" s="29">
        <v>43729</v>
      </c>
      <c r="B101" s="29" t="s">
        <v>142</v>
      </c>
      <c r="C101" s="30" t="s">
        <v>88</v>
      </c>
      <c r="D101" s="31"/>
      <c r="E101" s="31"/>
      <c r="F101" s="31"/>
      <c r="G101" s="31"/>
      <c r="H101" s="31"/>
      <c r="I101" s="31">
        <v>10000</v>
      </c>
      <c r="J101" s="31"/>
    </row>
    <row r="102" spans="1:22" ht="38.25" x14ac:dyDescent="0.2">
      <c r="A102" s="29">
        <v>43729</v>
      </c>
      <c r="B102" s="29" t="s">
        <v>142</v>
      </c>
      <c r="C102" s="30" t="s">
        <v>89</v>
      </c>
      <c r="D102" s="31"/>
      <c r="E102" s="31"/>
      <c r="F102" s="31"/>
      <c r="G102" s="31"/>
      <c r="H102" s="31"/>
      <c r="I102" s="31">
        <v>11000</v>
      </c>
      <c r="J102" s="31"/>
    </row>
    <row r="103" spans="1:22" ht="25.5" x14ac:dyDescent="0.2">
      <c r="A103" s="29">
        <v>43731</v>
      </c>
      <c r="B103" s="29" t="s">
        <v>139</v>
      </c>
      <c r="C103" s="30" t="s">
        <v>90</v>
      </c>
      <c r="D103" s="31"/>
      <c r="E103" s="31"/>
      <c r="F103" s="31"/>
      <c r="G103" s="31"/>
      <c r="H103" s="31"/>
      <c r="I103" s="31">
        <v>250000</v>
      </c>
      <c r="J103" s="31"/>
    </row>
    <row r="104" spans="1:22" ht="25.5" x14ac:dyDescent="0.2">
      <c r="A104" s="29">
        <v>43731</v>
      </c>
      <c r="B104" s="29" t="s">
        <v>138</v>
      </c>
      <c r="C104" s="30" t="s">
        <v>91</v>
      </c>
      <c r="D104" s="31"/>
      <c r="E104" s="31"/>
      <c r="F104" s="31"/>
      <c r="G104" s="31"/>
      <c r="H104" s="31"/>
      <c r="I104" s="31">
        <v>70000</v>
      </c>
      <c r="J104" s="31"/>
    </row>
    <row r="105" spans="1:22" ht="18.600000000000001" customHeight="1" x14ac:dyDescent="0.2">
      <c r="A105" s="29">
        <v>43731</v>
      </c>
      <c r="B105" s="29" t="s">
        <v>140</v>
      </c>
      <c r="C105" s="30" t="s">
        <v>1</v>
      </c>
      <c r="D105" s="35">
        <v>30000000</v>
      </c>
      <c r="E105" s="35"/>
      <c r="F105" s="31"/>
      <c r="G105" s="31"/>
      <c r="H105" s="31"/>
      <c r="I105" s="31"/>
      <c r="J105" s="31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</row>
    <row r="106" spans="1:22" ht="18.600000000000001" customHeight="1" x14ac:dyDescent="0.2">
      <c r="A106" s="29">
        <v>43731</v>
      </c>
      <c r="B106" s="29" t="s">
        <v>141</v>
      </c>
      <c r="C106" s="44" t="s">
        <v>15</v>
      </c>
      <c r="D106" s="31"/>
      <c r="E106" s="31"/>
      <c r="F106" s="31"/>
      <c r="G106" s="31">
        <v>10000000</v>
      </c>
      <c r="H106" s="31"/>
      <c r="I106" s="31"/>
      <c r="J106" s="31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</row>
    <row r="107" spans="1:22" ht="18.600000000000001" customHeight="1" x14ac:dyDescent="0.2">
      <c r="A107" s="29">
        <v>43731</v>
      </c>
      <c r="B107" s="29" t="s">
        <v>141</v>
      </c>
      <c r="C107" s="44" t="s">
        <v>16</v>
      </c>
      <c r="D107" s="31"/>
      <c r="E107" s="31"/>
      <c r="F107" s="31"/>
      <c r="G107" s="31">
        <v>14000000</v>
      </c>
      <c r="H107" s="31"/>
      <c r="I107" s="31"/>
      <c r="J107" s="31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</row>
    <row r="108" spans="1:22" ht="18.600000000000001" customHeight="1" x14ac:dyDescent="0.2">
      <c r="A108" s="29">
        <v>43731</v>
      </c>
      <c r="B108" s="29" t="s">
        <v>141</v>
      </c>
      <c r="C108" s="44" t="s">
        <v>17</v>
      </c>
      <c r="D108" s="31"/>
      <c r="E108" s="31"/>
      <c r="F108" s="31"/>
      <c r="G108" s="31"/>
      <c r="H108" s="31"/>
      <c r="I108" s="44">
        <v>9000000</v>
      </c>
      <c r="J108" s="31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</row>
    <row r="109" spans="1:22" ht="25.5" x14ac:dyDescent="0.2">
      <c r="A109" s="29">
        <v>43731</v>
      </c>
      <c r="B109" s="29" t="s">
        <v>138</v>
      </c>
      <c r="C109" s="30" t="s">
        <v>92</v>
      </c>
      <c r="D109" s="31"/>
      <c r="E109" s="31"/>
      <c r="F109" s="31"/>
      <c r="G109" s="31"/>
      <c r="H109" s="31"/>
      <c r="I109" s="31">
        <v>1200000</v>
      </c>
      <c r="J109" s="31"/>
    </row>
    <row r="110" spans="1:22" ht="25.5" x14ac:dyDescent="0.2">
      <c r="A110" s="29">
        <v>43731</v>
      </c>
      <c r="B110" s="29" t="s">
        <v>138</v>
      </c>
      <c r="C110" s="30" t="s">
        <v>93</v>
      </c>
      <c r="D110" s="31"/>
      <c r="E110" s="31"/>
      <c r="F110" s="31"/>
      <c r="G110" s="31"/>
      <c r="H110" s="31"/>
      <c r="I110" s="31">
        <v>1000000</v>
      </c>
      <c r="J110" s="31"/>
    </row>
    <row r="111" spans="1:22" ht="12.75" x14ac:dyDescent="0.2">
      <c r="A111" s="29">
        <v>43731</v>
      </c>
      <c r="B111" s="29" t="s">
        <v>142</v>
      </c>
      <c r="C111" s="30" t="s">
        <v>94</v>
      </c>
      <c r="D111" s="31"/>
      <c r="E111" s="31"/>
      <c r="F111" s="31"/>
      <c r="G111" s="31"/>
      <c r="H111" s="31"/>
      <c r="I111" s="31">
        <v>10000000</v>
      </c>
      <c r="J111" s="31"/>
    </row>
    <row r="112" spans="1:22" ht="25.5" x14ac:dyDescent="0.2">
      <c r="A112" s="29">
        <v>43732</v>
      </c>
      <c r="B112" s="29" t="s">
        <v>144</v>
      </c>
      <c r="C112" s="30" t="s">
        <v>95</v>
      </c>
      <c r="D112" s="31"/>
      <c r="E112" s="31"/>
      <c r="F112" s="31"/>
      <c r="G112" s="31">
        <v>10000000</v>
      </c>
      <c r="H112" s="31"/>
      <c r="I112" s="31"/>
      <c r="J112" s="31"/>
    </row>
    <row r="113" spans="1:10" ht="25.5" x14ac:dyDescent="0.2">
      <c r="A113" s="29">
        <v>43732</v>
      </c>
      <c r="B113" s="29" t="s">
        <v>142</v>
      </c>
      <c r="C113" s="30" t="s">
        <v>96</v>
      </c>
      <c r="D113" s="31"/>
      <c r="E113" s="31"/>
      <c r="F113" s="31"/>
      <c r="G113" s="31"/>
      <c r="H113" s="31"/>
      <c r="I113" s="31"/>
      <c r="J113" s="31">
        <v>3140000</v>
      </c>
    </row>
    <row r="114" spans="1:10" ht="38.25" x14ac:dyDescent="0.2">
      <c r="A114" s="29">
        <v>43732</v>
      </c>
      <c r="B114" s="29" t="s">
        <v>139</v>
      </c>
      <c r="C114" s="30" t="s">
        <v>97</v>
      </c>
      <c r="D114" s="31"/>
      <c r="E114" s="31"/>
      <c r="F114" s="31"/>
      <c r="G114" s="31"/>
      <c r="H114" s="31"/>
      <c r="I114" s="39"/>
      <c r="J114" s="31">
        <v>120000</v>
      </c>
    </row>
    <row r="115" spans="1:10" ht="38.25" x14ac:dyDescent="0.2">
      <c r="A115" s="29">
        <v>43732</v>
      </c>
      <c r="B115" s="29" t="s">
        <v>139</v>
      </c>
      <c r="C115" s="30" t="s">
        <v>98</v>
      </c>
      <c r="D115" s="31"/>
      <c r="E115" s="31"/>
      <c r="F115" s="31"/>
      <c r="G115" s="31"/>
      <c r="H115" s="31"/>
      <c r="I115" s="39"/>
      <c r="J115" s="31">
        <v>490000</v>
      </c>
    </row>
    <row r="116" spans="1:10" ht="25.5" x14ac:dyDescent="0.2">
      <c r="A116" s="29">
        <v>43732</v>
      </c>
      <c r="B116" s="29" t="s">
        <v>138</v>
      </c>
      <c r="C116" s="30" t="s">
        <v>99</v>
      </c>
      <c r="D116" s="31"/>
      <c r="E116" s="31"/>
      <c r="F116" s="31"/>
      <c r="G116" s="31"/>
      <c r="H116" s="31"/>
      <c r="I116" s="39"/>
      <c r="J116" s="31">
        <v>780000</v>
      </c>
    </row>
    <row r="117" spans="1:10" ht="25.5" x14ac:dyDescent="0.2">
      <c r="A117" s="29">
        <v>43733</v>
      </c>
      <c r="B117" s="29" t="s">
        <v>138</v>
      </c>
      <c r="C117" s="30" t="s">
        <v>100</v>
      </c>
      <c r="D117" s="31"/>
      <c r="E117" s="31"/>
      <c r="F117" s="31"/>
      <c r="G117" s="31"/>
      <c r="H117" s="31"/>
      <c r="I117" s="31">
        <v>300000</v>
      </c>
      <c r="J117" s="31"/>
    </row>
    <row r="118" spans="1:10" ht="12.75" x14ac:dyDescent="0.2">
      <c r="A118" s="29">
        <v>43733</v>
      </c>
      <c r="B118" s="29" t="s">
        <v>139</v>
      </c>
      <c r="C118" s="30" t="s">
        <v>101</v>
      </c>
      <c r="D118" s="31"/>
      <c r="E118" s="31"/>
      <c r="F118" s="31"/>
      <c r="G118" s="31"/>
      <c r="H118" s="31"/>
      <c r="I118" s="31">
        <v>625000</v>
      </c>
      <c r="J118" s="31"/>
    </row>
    <row r="119" spans="1:10" ht="12.75" x14ac:dyDescent="0.2">
      <c r="A119" s="29">
        <v>43733</v>
      </c>
      <c r="B119" s="29" t="s">
        <v>139</v>
      </c>
      <c r="C119" s="30" t="s">
        <v>102</v>
      </c>
      <c r="D119" s="31"/>
      <c r="E119" s="31"/>
      <c r="F119" s="31"/>
      <c r="G119" s="31"/>
      <c r="H119" s="31"/>
      <c r="I119" s="31">
        <v>382000</v>
      </c>
      <c r="J119" s="31"/>
    </row>
    <row r="120" spans="1:10" ht="12.75" x14ac:dyDescent="0.2">
      <c r="A120" s="29">
        <v>43734</v>
      </c>
      <c r="B120" s="29" t="s">
        <v>142</v>
      </c>
      <c r="C120" s="30" t="s">
        <v>103</v>
      </c>
      <c r="D120" s="31"/>
      <c r="E120" s="31"/>
      <c r="F120" s="31"/>
      <c r="G120" s="31">
        <v>114012000</v>
      </c>
      <c r="H120" s="31"/>
      <c r="I120" s="31"/>
      <c r="J120" s="31"/>
    </row>
    <row r="121" spans="1:10" ht="12.75" x14ac:dyDescent="0.2">
      <c r="A121" s="29">
        <v>43734</v>
      </c>
      <c r="B121" s="29" t="s">
        <v>143</v>
      </c>
      <c r="C121" s="30" t="s">
        <v>104</v>
      </c>
      <c r="D121" s="31"/>
      <c r="E121" s="31"/>
      <c r="F121" s="31"/>
      <c r="G121" s="31"/>
      <c r="H121" s="31"/>
      <c r="I121" s="31">
        <v>499000</v>
      </c>
      <c r="J121" s="31"/>
    </row>
    <row r="122" spans="1:10" ht="12.75" x14ac:dyDescent="0.2">
      <c r="A122" s="29">
        <v>43734</v>
      </c>
      <c r="B122" s="29" t="s">
        <v>143</v>
      </c>
      <c r="C122" s="30" t="s">
        <v>105</v>
      </c>
      <c r="D122" s="31"/>
      <c r="E122" s="31"/>
      <c r="F122" s="31"/>
      <c r="G122" s="31"/>
      <c r="H122" s="31"/>
      <c r="I122" s="31">
        <v>500000</v>
      </c>
      <c r="J122" s="31"/>
    </row>
    <row r="123" spans="1:10" ht="38.25" x14ac:dyDescent="0.2">
      <c r="A123" s="29">
        <v>43735</v>
      </c>
      <c r="B123" s="29" t="s">
        <v>138</v>
      </c>
      <c r="C123" s="30" t="s">
        <v>106</v>
      </c>
      <c r="D123" s="31"/>
      <c r="E123" s="31"/>
      <c r="F123" s="31"/>
      <c r="G123" s="31"/>
      <c r="H123" s="31"/>
      <c r="I123" s="39"/>
      <c r="J123" s="31">
        <v>145000</v>
      </c>
    </row>
    <row r="124" spans="1:10" ht="38.25" x14ac:dyDescent="0.2">
      <c r="A124" s="29">
        <v>43735</v>
      </c>
      <c r="B124" s="29" t="s">
        <v>139</v>
      </c>
      <c r="C124" s="30" t="s">
        <v>107</v>
      </c>
      <c r="D124" s="31"/>
      <c r="E124" s="31"/>
      <c r="F124" s="31"/>
      <c r="G124" s="31"/>
      <c r="H124" s="31"/>
      <c r="I124" s="39"/>
      <c r="J124" s="31">
        <v>250000</v>
      </c>
    </row>
    <row r="125" spans="1:10" ht="38.25" x14ac:dyDescent="0.2">
      <c r="A125" s="29">
        <v>43735</v>
      </c>
      <c r="B125" s="29" t="s">
        <v>138</v>
      </c>
      <c r="C125" s="30" t="s">
        <v>108</v>
      </c>
      <c r="D125" s="31"/>
      <c r="E125" s="31"/>
      <c r="F125" s="31"/>
      <c r="G125" s="31"/>
      <c r="H125" s="31"/>
      <c r="I125" s="39"/>
      <c r="J125" s="31">
        <v>980000</v>
      </c>
    </row>
    <row r="126" spans="1:10" ht="12.75" x14ac:dyDescent="0.2">
      <c r="A126" s="29">
        <v>43736</v>
      </c>
      <c r="B126" s="29" t="s">
        <v>142</v>
      </c>
      <c r="C126" s="30" t="s">
        <v>109</v>
      </c>
      <c r="D126" s="31"/>
      <c r="E126" s="31"/>
      <c r="F126" s="31"/>
      <c r="G126" s="31"/>
      <c r="H126" s="31"/>
      <c r="I126" s="31">
        <v>1500000</v>
      </c>
      <c r="J126" s="31"/>
    </row>
    <row r="127" spans="1:10" ht="12.75" x14ac:dyDescent="0.2">
      <c r="A127" s="29">
        <v>43736</v>
      </c>
      <c r="B127" s="29" t="s">
        <v>142</v>
      </c>
      <c r="C127" s="30" t="s">
        <v>10</v>
      </c>
      <c r="D127" s="31"/>
      <c r="E127" s="31"/>
      <c r="F127" s="31"/>
      <c r="G127" s="31"/>
      <c r="H127" s="31"/>
      <c r="I127" s="31">
        <v>10000</v>
      </c>
      <c r="J127" s="31"/>
    </row>
    <row r="128" spans="1:10" ht="25.5" x14ac:dyDescent="0.2">
      <c r="A128" s="29">
        <v>43737</v>
      </c>
      <c r="B128" s="29" t="s">
        <v>138</v>
      </c>
      <c r="C128" s="30" t="s">
        <v>110</v>
      </c>
      <c r="D128" s="31"/>
      <c r="E128" s="31"/>
      <c r="F128" s="31"/>
      <c r="G128" s="31"/>
      <c r="H128" s="31"/>
      <c r="I128" s="39"/>
      <c r="J128" s="31">
        <v>30000</v>
      </c>
    </row>
    <row r="129" spans="1:10" ht="25.5" x14ac:dyDescent="0.2">
      <c r="A129" s="29">
        <v>43737</v>
      </c>
      <c r="B129" s="29" t="s">
        <v>139</v>
      </c>
      <c r="C129" s="30" t="s">
        <v>111</v>
      </c>
      <c r="D129" s="31"/>
      <c r="E129" s="31"/>
      <c r="F129" s="31"/>
      <c r="G129" s="31"/>
      <c r="H129" s="31"/>
      <c r="I129" s="39"/>
      <c r="J129" s="31">
        <v>80000</v>
      </c>
    </row>
    <row r="130" spans="1:10" ht="25.5" x14ac:dyDescent="0.2">
      <c r="A130" s="29">
        <v>43737</v>
      </c>
      <c r="B130" s="29" t="s">
        <v>138</v>
      </c>
      <c r="C130" s="30" t="s">
        <v>112</v>
      </c>
      <c r="D130" s="31"/>
      <c r="E130" s="31"/>
      <c r="F130" s="31"/>
      <c r="G130" s="31"/>
      <c r="H130" s="31"/>
      <c r="I130" s="39"/>
      <c r="J130" s="31">
        <v>380000</v>
      </c>
    </row>
    <row r="131" spans="1:10" ht="25.5" x14ac:dyDescent="0.2">
      <c r="A131" s="29">
        <v>43738</v>
      </c>
      <c r="B131" s="29" t="s">
        <v>142</v>
      </c>
      <c r="C131" s="30" t="s">
        <v>113</v>
      </c>
      <c r="D131" s="31"/>
      <c r="E131" s="31"/>
      <c r="F131" s="31"/>
      <c r="G131" s="31"/>
      <c r="H131" s="31"/>
      <c r="I131" s="31">
        <v>47000</v>
      </c>
      <c r="J131" s="31"/>
    </row>
    <row r="132" spans="1:10" ht="38.25" x14ac:dyDescent="0.2">
      <c r="A132" s="29">
        <v>43738</v>
      </c>
      <c r="B132" s="29" t="s">
        <v>139</v>
      </c>
      <c r="C132" s="30" t="s">
        <v>114</v>
      </c>
      <c r="D132" s="31"/>
      <c r="E132" s="31"/>
      <c r="F132" s="31"/>
      <c r="G132" s="31"/>
      <c r="H132" s="31"/>
      <c r="I132" s="31">
        <v>1160000</v>
      </c>
      <c r="J132" s="31"/>
    </row>
    <row r="133" spans="1:10" ht="38.25" x14ac:dyDescent="0.2">
      <c r="A133" s="29">
        <v>43738</v>
      </c>
      <c r="B133" s="29" t="s">
        <v>138</v>
      </c>
      <c r="C133" s="30" t="s">
        <v>115</v>
      </c>
      <c r="D133" s="31"/>
      <c r="E133" s="31"/>
      <c r="F133" s="31"/>
      <c r="G133" s="31"/>
      <c r="H133" s="31"/>
      <c r="I133" s="31">
        <v>75000</v>
      </c>
      <c r="J133" s="31"/>
    </row>
    <row r="134" spans="1:10" ht="38.25" x14ac:dyDescent="0.2">
      <c r="A134" s="29">
        <v>43738</v>
      </c>
      <c r="B134" s="29" t="s">
        <v>138</v>
      </c>
      <c r="C134" s="30" t="s">
        <v>116</v>
      </c>
      <c r="D134" s="31"/>
      <c r="E134" s="31"/>
      <c r="F134" s="31"/>
      <c r="G134" s="31"/>
      <c r="H134" s="31"/>
      <c r="I134" s="31">
        <v>1600000</v>
      </c>
      <c r="J134" s="31"/>
    </row>
    <row r="135" spans="1:10" ht="51" x14ac:dyDescent="0.2">
      <c r="A135" s="29">
        <v>43738</v>
      </c>
      <c r="B135" s="29" t="s">
        <v>139</v>
      </c>
      <c r="C135" s="30" t="s">
        <v>117</v>
      </c>
      <c r="D135" s="31"/>
      <c r="E135" s="31"/>
      <c r="F135" s="31"/>
      <c r="G135" s="31"/>
      <c r="H135" s="31"/>
      <c r="I135" s="31">
        <v>190000</v>
      </c>
      <c r="J135" s="31"/>
    </row>
    <row r="136" spans="1:10" ht="38.25" x14ac:dyDescent="0.2">
      <c r="A136" s="29">
        <v>43738</v>
      </c>
      <c r="B136" s="29" t="s">
        <v>138</v>
      </c>
      <c r="C136" s="30" t="s">
        <v>118</v>
      </c>
      <c r="D136" s="31"/>
      <c r="E136" s="31"/>
      <c r="F136" s="31"/>
      <c r="G136" s="31"/>
      <c r="H136" s="31"/>
      <c r="I136" s="31">
        <v>1000000</v>
      </c>
      <c r="J136" s="31"/>
    </row>
    <row r="137" spans="1:10" ht="51" x14ac:dyDescent="0.2">
      <c r="A137" s="29">
        <v>43738</v>
      </c>
      <c r="B137" s="29" t="s">
        <v>139</v>
      </c>
      <c r="C137" s="30" t="s">
        <v>119</v>
      </c>
      <c r="D137" s="31"/>
      <c r="E137" s="31"/>
      <c r="F137" s="31"/>
      <c r="G137" s="31"/>
      <c r="H137" s="31"/>
      <c r="I137" s="31">
        <v>1000000</v>
      </c>
      <c r="J137" s="31"/>
    </row>
    <row r="138" spans="1:10" ht="38.25" x14ac:dyDescent="0.2">
      <c r="A138" s="29">
        <v>43738</v>
      </c>
      <c r="B138" s="29" t="s">
        <v>139</v>
      </c>
      <c r="C138" s="30" t="s">
        <v>120</v>
      </c>
      <c r="D138" s="31"/>
      <c r="E138" s="31"/>
      <c r="F138" s="31"/>
      <c r="G138" s="31"/>
      <c r="H138" s="31"/>
      <c r="I138" s="31">
        <v>230000</v>
      </c>
      <c r="J138" s="31"/>
    </row>
    <row r="139" spans="1:10" ht="25.5" x14ac:dyDescent="0.2">
      <c r="A139" s="37">
        <v>43738</v>
      </c>
      <c r="B139" s="37" t="s">
        <v>138</v>
      </c>
      <c r="C139" s="38" t="s">
        <v>121</v>
      </c>
      <c r="D139" s="43"/>
      <c r="E139" s="43"/>
      <c r="F139" s="43"/>
      <c r="G139" s="43"/>
      <c r="H139" s="43"/>
      <c r="I139" s="45"/>
      <c r="J139" s="43">
        <v>460000</v>
      </c>
    </row>
    <row r="140" spans="1:10" ht="18.600000000000001" customHeight="1" x14ac:dyDescent="0.2">
      <c r="A140" s="46"/>
      <c r="B140" s="46"/>
      <c r="C140" s="47"/>
      <c r="D140" s="48">
        <f>SUM(D7:D139)</f>
        <v>77570000</v>
      </c>
      <c r="E140" s="48">
        <f t="shared" ref="E140:F140" si="0">SUM(E7:E139)</f>
        <v>45000000</v>
      </c>
      <c r="F140" s="48">
        <f t="shared" si="0"/>
        <v>12250000</v>
      </c>
      <c r="G140" s="48">
        <f>SUM(G7:G139)</f>
        <v>213604000</v>
      </c>
      <c r="H140" s="48">
        <f t="shared" ref="H140:J140" si="1">SUM(H7:H139)</f>
        <v>45270000</v>
      </c>
      <c r="I140" s="48">
        <f t="shared" si="1"/>
        <v>201279100</v>
      </c>
      <c r="J140" s="48">
        <f t="shared" si="1"/>
        <v>10665000</v>
      </c>
    </row>
    <row r="142" spans="1:10" ht="18.600000000000001" customHeight="1" x14ac:dyDescent="0.25">
      <c r="C142" s="50" t="s">
        <v>133</v>
      </c>
      <c r="D142" s="51">
        <f>D140+E140+F140</f>
        <v>134820000</v>
      </c>
      <c r="F142" s="41"/>
      <c r="G142" s="41"/>
    </row>
    <row r="143" spans="1:10" ht="18.600000000000001" customHeight="1" x14ac:dyDescent="0.25">
      <c r="C143" s="50" t="s">
        <v>134</v>
      </c>
      <c r="D143" s="51">
        <f>G140+H140+I140+J140</f>
        <v>470818100</v>
      </c>
      <c r="F143" s="41"/>
      <c r="G143" s="41"/>
    </row>
    <row r="145" spans="1:22" s="52" customFormat="1" ht="25.5" x14ac:dyDescent="0.25">
      <c r="A145" s="92" t="s">
        <v>135</v>
      </c>
      <c r="B145" s="92"/>
      <c r="C145" s="92"/>
      <c r="E145" s="53"/>
      <c r="F145" s="53"/>
      <c r="G145" s="53"/>
      <c r="H145" s="53"/>
      <c r="I145" s="53"/>
      <c r="J145" s="53"/>
    </row>
    <row r="147" spans="1:22" ht="18.600000000000001" customHeight="1" x14ac:dyDescent="0.25">
      <c r="B147" s="87" t="s">
        <v>145</v>
      </c>
      <c r="C147" s="87"/>
    </row>
    <row r="148" spans="1:22" ht="18.600000000000001" customHeight="1" x14ac:dyDescent="0.2">
      <c r="A148" s="88" t="s">
        <v>124</v>
      </c>
      <c r="B148" s="88" t="s">
        <v>136</v>
      </c>
      <c r="C148" s="91" t="s">
        <v>125</v>
      </c>
      <c r="D148" s="86" t="s">
        <v>130</v>
      </c>
      <c r="E148" s="86"/>
      <c r="F148" s="86"/>
      <c r="G148" s="86" t="s">
        <v>131</v>
      </c>
      <c r="H148" s="86"/>
      <c r="I148" s="86"/>
      <c r="J148" s="86"/>
    </row>
    <row r="149" spans="1:22" ht="18.600000000000001" customHeight="1" x14ac:dyDescent="0.2">
      <c r="A149" s="88"/>
      <c r="B149" s="88"/>
      <c r="C149" s="91"/>
      <c r="D149" s="27" t="s">
        <v>128</v>
      </c>
      <c r="E149" s="27" t="s">
        <v>127</v>
      </c>
      <c r="F149" s="27" t="s">
        <v>129</v>
      </c>
      <c r="G149" s="27" t="s">
        <v>128</v>
      </c>
      <c r="H149" s="27" t="s">
        <v>127</v>
      </c>
      <c r="I149" s="27" t="s">
        <v>129</v>
      </c>
      <c r="J149" s="28" t="s">
        <v>132</v>
      </c>
    </row>
    <row r="150" spans="1:22" ht="25.5" x14ac:dyDescent="0.2">
      <c r="A150" s="29">
        <v>43714</v>
      </c>
      <c r="B150" s="29" t="s">
        <v>144</v>
      </c>
      <c r="C150" s="30" t="s">
        <v>31</v>
      </c>
      <c r="D150" s="31"/>
      <c r="E150" s="31"/>
      <c r="F150" s="31"/>
      <c r="G150" s="31"/>
      <c r="H150" s="31"/>
      <c r="I150" s="31">
        <v>200000</v>
      </c>
      <c r="J150" s="31"/>
    </row>
    <row r="151" spans="1:22" ht="25.5" x14ac:dyDescent="0.2">
      <c r="A151" s="37">
        <v>43721</v>
      </c>
      <c r="B151" s="37" t="s">
        <v>144</v>
      </c>
      <c r="C151" s="38" t="s">
        <v>3</v>
      </c>
      <c r="D151" s="42"/>
      <c r="E151" s="31"/>
      <c r="F151" s="43">
        <v>7250000</v>
      </c>
      <c r="G151" s="31"/>
      <c r="H151" s="31"/>
      <c r="I151" s="31"/>
      <c r="J151" s="31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</row>
    <row r="152" spans="1:22" ht="38.25" x14ac:dyDescent="0.2">
      <c r="A152" s="29">
        <v>43724</v>
      </c>
      <c r="B152" s="29" t="s">
        <v>144</v>
      </c>
      <c r="C152" s="30" t="s">
        <v>71</v>
      </c>
      <c r="D152" s="31"/>
      <c r="E152" s="31"/>
      <c r="F152" s="31"/>
      <c r="G152" s="31"/>
      <c r="H152" s="31"/>
      <c r="I152" s="31">
        <v>4555000</v>
      </c>
      <c r="J152" s="31"/>
    </row>
    <row r="153" spans="1:22" ht="25.5" x14ac:dyDescent="0.2">
      <c r="A153" s="29">
        <v>43724</v>
      </c>
      <c r="B153" s="29" t="s">
        <v>144</v>
      </c>
      <c r="C153" s="30" t="s">
        <v>72</v>
      </c>
      <c r="D153" s="31"/>
      <c r="E153" s="31"/>
      <c r="F153" s="31"/>
      <c r="G153" s="31"/>
      <c r="H153" s="31"/>
      <c r="I153" s="31">
        <v>13180000</v>
      </c>
      <c r="J153" s="31"/>
    </row>
    <row r="154" spans="1:22" ht="25.5" x14ac:dyDescent="0.2">
      <c r="A154" s="29">
        <v>43726</v>
      </c>
      <c r="B154" s="29" t="s">
        <v>144</v>
      </c>
      <c r="C154" s="30" t="s">
        <v>74</v>
      </c>
      <c r="D154" s="31"/>
      <c r="E154" s="31"/>
      <c r="F154" s="31"/>
      <c r="G154" s="31"/>
      <c r="H154" s="31"/>
      <c r="I154" s="31">
        <v>3200000</v>
      </c>
      <c r="J154" s="31"/>
    </row>
    <row r="155" spans="1:22" ht="12.75" x14ac:dyDescent="0.2">
      <c r="A155" s="29">
        <v>43727</v>
      </c>
      <c r="B155" s="29" t="s">
        <v>144</v>
      </c>
      <c r="C155" s="30" t="s">
        <v>76</v>
      </c>
      <c r="D155" s="31"/>
      <c r="E155" s="31"/>
      <c r="F155" s="31"/>
      <c r="G155" s="31"/>
      <c r="H155" s="31"/>
      <c r="I155" s="31">
        <v>2340000</v>
      </c>
      <c r="J155" s="31"/>
    </row>
    <row r="156" spans="1:22" ht="25.5" x14ac:dyDescent="0.2">
      <c r="A156" s="29">
        <v>43732</v>
      </c>
      <c r="B156" s="29" t="s">
        <v>144</v>
      </c>
      <c r="C156" s="30" t="s">
        <v>95</v>
      </c>
      <c r="D156" s="31"/>
      <c r="E156" s="31"/>
      <c r="F156" s="31"/>
      <c r="G156" s="31">
        <v>10000000</v>
      </c>
      <c r="H156" s="31"/>
      <c r="I156" s="31"/>
      <c r="J156" s="31"/>
    </row>
    <row r="157" spans="1:22" ht="12.75" x14ac:dyDescent="0.2">
      <c r="A157" s="54"/>
      <c r="B157" s="54"/>
      <c r="C157" s="55"/>
      <c r="D157" s="56">
        <f>SUBTOTAL(9,D150:D156)</f>
        <v>0</v>
      </c>
      <c r="E157" s="56">
        <f t="shared" ref="E157:F157" si="2">SUBTOTAL(9,E150:E156)</f>
        <v>0</v>
      </c>
      <c r="F157" s="57">
        <f t="shared" si="2"/>
        <v>7250000</v>
      </c>
      <c r="G157" s="57">
        <f>SUBTOTAL(9,G150:G156)</f>
        <v>10000000</v>
      </c>
      <c r="H157" s="57">
        <f t="shared" ref="H157:J157" si="3">SUBTOTAL(9,H150:H156)</f>
        <v>0</v>
      </c>
      <c r="I157" s="57">
        <f t="shared" si="3"/>
        <v>23475000</v>
      </c>
      <c r="J157" s="57">
        <f t="shared" si="3"/>
        <v>0</v>
      </c>
    </row>
    <row r="158" spans="1:22" ht="12.75" x14ac:dyDescent="0.2">
      <c r="A158" s="58"/>
      <c r="B158" s="58"/>
      <c r="C158" s="59"/>
      <c r="D158" s="60"/>
      <c r="E158" s="60"/>
      <c r="F158" s="60"/>
      <c r="G158" s="60"/>
      <c r="H158" s="60"/>
      <c r="I158" s="60"/>
      <c r="J158" s="60"/>
    </row>
    <row r="159" spans="1:22" ht="18.600000000000001" customHeight="1" x14ac:dyDescent="0.25">
      <c r="B159" s="87" t="s">
        <v>146</v>
      </c>
      <c r="C159" s="87"/>
    </row>
    <row r="160" spans="1:22" ht="18.600000000000001" customHeight="1" x14ac:dyDescent="0.2">
      <c r="A160" s="88" t="s">
        <v>124</v>
      </c>
      <c r="B160" s="88" t="s">
        <v>136</v>
      </c>
      <c r="C160" s="91" t="s">
        <v>125</v>
      </c>
      <c r="D160" s="86" t="s">
        <v>130</v>
      </c>
      <c r="E160" s="86"/>
      <c r="F160" s="86"/>
      <c r="G160" s="86" t="s">
        <v>131</v>
      </c>
      <c r="H160" s="86"/>
      <c r="I160" s="86"/>
      <c r="J160" s="86"/>
    </row>
    <row r="161" spans="1:22" ht="18.600000000000001" customHeight="1" x14ac:dyDescent="0.2">
      <c r="A161" s="88"/>
      <c r="B161" s="88"/>
      <c r="C161" s="91"/>
      <c r="D161" s="27" t="s">
        <v>128</v>
      </c>
      <c r="E161" s="27" t="s">
        <v>127</v>
      </c>
      <c r="F161" s="27" t="s">
        <v>129</v>
      </c>
      <c r="G161" s="27" t="s">
        <v>128</v>
      </c>
      <c r="H161" s="27" t="s">
        <v>127</v>
      </c>
      <c r="I161" s="27" t="s">
        <v>129</v>
      </c>
      <c r="J161" s="28" t="s">
        <v>132</v>
      </c>
    </row>
    <row r="162" spans="1:22" ht="18.600000000000001" customHeight="1" x14ac:dyDescent="0.2">
      <c r="A162" s="33">
        <v>43711</v>
      </c>
      <c r="B162" s="34" t="s">
        <v>140</v>
      </c>
      <c r="C162" s="30" t="s">
        <v>0</v>
      </c>
      <c r="D162" s="35"/>
      <c r="E162" s="35">
        <v>45000000</v>
      </c>
      <c r="F162" s="31"/>
      <c r="G162" s="31"/>
      <c r="H162" s="31"/>
      <c r="I162" s="31"/>
      <c r="J162" s="31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</row>
    <row r="163" spans="1:22" ht="18.600000000000001" customHeight="1" x14ac:dyDescent="0.2">
      <c r="A163" s="29">
        <v>43714</v>
      </c>
      <c r="B163" s="29" t="s">
        <v>140</v>
      </c>
      <c r="C163" s="30" t="s">
        <v>0</v>
      </c>
      <c r="D163" s="35">
        <v>45000000</v>
      </c>
      <c r="E163" s="35"/>
      <c r="F163" s="31"/>
      <c r="G163" s="31"/>
      <c r="H163" s="31"/>
      <c r="I163" s="31"/>
      <c r="J163" s="31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</row>
    <row r="164" spans="1:22" ht="12.75" x14ac:dyDescent="0.2">
      <c r="A164" s="29">
        <v>43718</v>
      </c>
      <c r="B164" s="29" t="s">
        <v>140</v>
      </c>
      <c r="C164" s="30" t="s">
        <v>1</v>
      </c>
      <c r="D164" s="35"/>
      <c r="E164" s="35"/>
      <c r="F164" s="31">
        <v>5000000</v>
      </c>
      <c r="G164" s="31"/>
      <c r="H164" s="31"/>
      <c r="I164" s="31"/>
      <c r="J164" s="31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</row>
    <row r="165" spans="1:22" ht="18.600000000000001" customHeight="1" x14ac:dyDescent="0.2">
      <c r="A165" s="29">
        <v>43731</v>
      </c>
      <c r="B165" s="29" t="s">
        <v>140</v>
      </c>
      <c r="C165" s="30" t="s">
        <v>1</v>
      </c>
      <c r="D165" s="35">
        <v>30000000</v>
      </c>
      <c r="E165" s="35"/>
      <c r="F165" s="31"/>
      <c r="G165" s="31"/>
      <c r="H165" s="31"/>
      <c r="I165" s="31"/>
      <c r="J165" s="31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</row>
    <row r="166" spans="1:22" ht="18.600000000000001" customHeight="1" x14ac:dyDescent="0.2">
      <c r="A166" s="61"/>
      <c r="B166" s="61"/>
      <c r="C166" s="62"/>
      <c r="D166" s="63">
        <f>SUM(D162:D165)</f>
        <v>75000000</v>
      </c>
      <c r="E166" s="63">
        <f t="shared" ref="E166:J166" si="4">SUM(E162:E165)</f>
        <v>45000000</v>
      </c>
      <c r="F166" s="63">
        <f t="shared" si="4"/>
        <v>5000000</v>
      </c>
      <c r="G166" s="64">
        <f t="shared" si="4"/>
        <v>0</v>
      </c>
      <c r="H166" s="64">
        <f t="shared" si="4"/>
        <v>0</v>
      </c>
      <c r="I166" s="64">
        <f t="shared" si="4"/>
        <v>0</v>
      </c>
      <c r="J166" s="64">
        <f t="shared" si="4"/>
        <v>0</v>
      </c>
    </row>
    <row r="168" spans="1:22" ht="18.600000000000001" customHeight="1" x14ac:dyDescent="0.25">
      <c r="B168" s="87" t="s">
        <v>147</v>
      </c>
      <c r="C168" s="87"/>
    </row>
    <row r="169" spans="1:22" ht="18.600000000000001" customHeight="1" x14ac:dyDescent="0.2">
      <c r="A169" s="88" t="s">
        <v>124</v>
      </c>
      <c r="B169" s="89" t="s">
        <v>136</v>
      </c>
      <c r="C169" s="91" t="s">
        <v>125</v>
      </c>
      <c r="D169" s="86" t="s">
        <v>130</v>
      </c>
      <c r="E169" s="86"/>
      <c r="F169" s="86"/>
      <c r="G169" s="86" t="s">
        <v>131</v>
      </c>
      <c r="H169" s="86"/>
      <c r="I169" s="86"/>
      <c r="J169" s="86"/>
    </row>
    <row r="170" spans="1:22" ht="18.600000000000001" customHeight="1" x14ac:dyDescent="0.2">
      <c r="A170" s="88"/>
      <c r="B170" s="90"/>
      <c r="C170" s="91"/>
      <c r="D170" s="27" t="s">
        <v>128</v>
      </c>
      <c r="E170" s="27" t="s">
        <v>127</v>
      </c>
      <c r="F170" s="27" t="s">
        <v>129</v>
      </c>
      <c r="G170" s="27" t="s">
        <v>128</v>
      </c>
      <c r="H170" s="27" t="s">
        <v>127</v>
      </c>
      <c r="I170" s="27" t="s">
        <v>129</v>
      </c>
      <c r="J170" s="28" t="s">
        <v>132</v>
      </c>
    </row>
    <row r="171" spans="1:22" ht="38.25" x14ac:dyDescent="0.2">
      <c r="A171" s="29">
        <v>43709</v>
      </c>
      <c r="B171" s="29" t="s">
        <v>138</v>
      </c>
      <c r="C171" s="30" t="s">
        <v>18</v>
      </c>
      <c r="D171" s="31"/>
      <c r="E171" s="31"/>
      <c r="F171" s="31"/>
      <c r="G171" s="31"/>
      <c r="H171" s="31"/>
      <c r="I171" s="31">
        <v>800000</v>
      </c>
      <c r="J171" s="31"/>
    </row>
    <row r="172" spans="1:22" ht="25.5" x14ac:dyDescent="0.2">
      <c r="A172" s="29">
        <v>43712</v>
      </c>
      <c r="B172" s="29" t="s">
        <v>138</v>
      </c>
      <c r="C172" s="30" t="s">
        <v>20</v>
      </c>
      <c r="D172" s="31"/>
      <c r="E172" s="31"/>
      <c r="F172" s="31"/>
      <c r="G172" s="31"/>
      <c r="H172" s="31"/>
      <c r="I172" s="31"/>
      <c r="J172" s="31">
        <v>130000</v>
      </c>
      <c r="K172" s="41"/>
    </row>
    <row r="173" spans="1:22" ht="25.5" x14ac:dyDescent="0.2">
      <c r="A173" s="29">
        <v>43712</v>
      </c>
      <c r="B173" s="29" t="s">
        <v>138</v>
      </c>
      <c r="C173" s="30" t="s">
        <v>21</v>
      </c>
      <c r="D173" s="31"/>
      <c r="E173" s="31"/>
      <c r="F173" s="31"/>
      <c r="G173" s="31"/>
      <c r="H173" s="31"/>
      <c r="I173" s="31"/>
      <c r="J173" s="31">
        <v>840000</v>
      </c>
    </row>
    <row r="174" spans="1:22" ht="25.5" x14ac:dyDescent="0.2">
      <c r="A174" s="29">
        <v>43714</v>
      </c>
      <c r="B174" s="29" t="s">
        <v>138</v>
      </c>
      <c r="C174" s="30" t="s">
        <v>28</v>
      </c>
      <c r="D174" s="31"/>
      <c r="E174" s="31"/>
      <c r="F174" s="31"/>
      <c r="G174" s="31"/>
      <c r="H174" s="31"/>
      <c r="I174" s="31">
        <v>2400000</v>
      </c>
      <c r="J174" s="31"/>
    </row>
    <row r="175" spans="1:22" ht="25.5" x14ac:dyDescent="0.2">
      <c r="A175" s="29">
        <v>43714</v>
      </c>
      <c r="B175" s="29" t="s">
        <v>138</v>
      </c>
      <c r="C175" s="30" t="s">
        <v>30</v>
      </c>
      <c r="D175" s="31"/>
      <c r="E175" s="31"/>
      <c r="F175" s="31"/>
      <c r="G175" s="31"/>
      <c r="H175" s="31"/>
      <c r="I175" s="31">
        <v>1000000</v>
      </c>
      <c r="J175" s="31"/>
    </row>
    <row r="176" spans="1:22" ht="25.5" x14ac:dyDescent="0.2">
      <c r="A176" s="29">
        <v>43714</v>
      </c>
      <c r="B176" s="29" t="s">
        <v>138</v>
      </c>
      <c r="C176" s="30" t="s">
        <v>33</v>
      </c>
      <c r="D176" s="31"/>
      <c r="E176" s="31"/>
      <c r="F176" s="31"/>
      <c r="G176" s="31"/>
      <c r="H176" s="31"/>
      <c r="I176" s="31">
        <v>1000000</v>
      </c>
      <c r="J176" s="31"/>
    </row>
    <row r="177" spans="1:10" ht="25.5" x14ac:dyDescent="0.2">
      <c r="A177" s="29">
        <v>43718</v>
      </c>
      <c r="B177" s="29" t="s">
        <v>138</v>
      </c>
      <c r="C177" s="30" t="s">
        <v>43</v>
      </c>
      <c r="D177" s="31"/>
      <c r="E177" s="31"/>
      <c r="F177" s="31"/>
      <c r="G177" s="31"/>
      <c r="H177" s="31"/>
      <c r="I177" s="31">
        <v>120000</v>
      </c>
      <c r="J177" s="31"/>
    </row>
    <row r="178" spans="1:10" ht="25.5" x14ac:dyDescent="0.2">
      <c r="A178" s="29">
        <v>43718</v>
      </c>
      <c r="B178" s="29" t="s">
        <v>138</v>
      </c>
      <c r="C178" s="30" t="s">
        <v>47</v>
      </c>
      <c r="D178" s="31"/>
      <c r="E178" s="31"/>
      <c r="F178" s="31"/>
      <c r="G178" s="31"/>
      <c r="H178" s="31"/>
      <c r="I178" s="31"/>
      <c r="J178" s="31">
        <v>140000</v>
      </c>
    </row>
    <row r="179" spans="1:10" ht="25.5" x14ac:dyDescent="0.2">
      <c r="A179" s="29">
        <v>43718</v>
      </c>
      <c r="B179" s="29" t="s">
        <v>138</v>
      </c>
      <c r="C179" s="30" t="s">
        <v>48</v>
      </c>
      <c r="D179" s="31"/>
      <c r="E179" s="31"/>
      <c r="F179" s="31"/>
      <c r="G179" s="31"/>
      <c r="H179" s="31"/>
      <c r="I179" s="31"/>
      <c r="J179" s="31">
        <v>860000</v>
      </c>
    </row>
    <row r="180" spans="1:10" ht="38.25" x14ac:dyDescent="0.2">
      <c r="A180" s="29">
        <v>43718</v>
      </c>
      <c r="B180" s="29" t="s">
        <v>138</v>
      </c>
      <c r="C180" s="30" t="s">
        <v>49</v>
      </c>
      <c r="D180" s="31"/>
      <c r="E180" s="31"/>
      <c r="F180" s="31"/>
      <c r="G180" s="31"/>
      <c r="H180" s="31"/>
      <c r="I180" s="31">
        <v>60000</v>
      </c>
      <c r="J180" s="31"/>
    </row>
    <row r="181" spans="1:10" ht="25.5" x14ac:dyDescent="0.2">
      <c r="A181" s="29">
        <v>43719</v>
      </c>
      <c r="B181" s="29" t="s">
        <v>138</v>
      </c>
      <c r="C181" s="30" t="s">
        <v>55</v>
      </c>
      <c r="D181" s="31"/>
      <c r="E181" s="31"/>
      <c r="F181" s="31"/>
      <c r="G181" s="31"/>
      <c r="H181" s="31"/>
      <c r="I181" s="31">
        <v>380000</v>
      </c>
      <c r="J181" s="31"/>
    </row>
    <row r="182" spans="1:10" ht="25.5" x14ac:dyDescent="0.2">
      <c r="A182" s="29">
        <v>43719</v>
      </c>
      <c r="B182" s="29" t="s">
        <v>138</v>
      </c>
      <c r="C182" s="30" t="s">
        <v>56</v>
      </c>
      <c r="D182" s="31"/>
      <c r="E182" s="31"/>
      <c r="F182" s="31"/>
      <c r="G182" s="31"/>
      <c r="H182" s="31"/>
      <c r="I182" s="31">
        <v>500000</v>
      </c>
      <c r="J182" s="31"/>
    </row>
    <row r="183" spans="1:10" ht="25.5" x14ac:dyDescent="0.2">
      <c r="A183" s="29">
        <v>43720</v>
      </c>
      <c r="B183" s="29" t="s">
        <v>138</v>
      </c>
      <c r="C183" s="30" t="s">
        <v>59</v>
      </c>
      <c r="D183" s="31"/>
      <c r="E183" s="31"/>
      <c r="F183" s="31"/>
      <c r="G183" s="31"/>
      <c r="H183" s="31"/>
      <c r="I183" s="31">
        <v>500000</v>
      </c>
      <c r="J183" s="31"/>
    </row>
    <row r="184" spans="1:10" ht="25.5" x14ac:dyDescent="0.2">
      <c r="A184" s="29">
        <v>43721</v>
      </c>
      <c r="B184" s="29" t="s">
        <v>138</v>
      </c>
      <c r="C184" s="30" t="s">
        <v>61</v>
      </c>
      <c r="D184" s="31"/>
      <c r="E184" s="31"/>
      <c r="F184" s="31"/>
      <c r="G184" s="31"/>
      <c r="H184" s="31"/>
      <c r="I184" s="31"/>
      <c r="J184" s="31">
        <v>135000</v>
      </c>
    </row>
    <row r="185" spans="1:10" ht="25.5" x14ac:dyDescent="0.2">
      <c r="A185" s="29">
        <v>43721</v>
      </c>
      <c r="B185" s="29" t="s">
        <v>138</v>
      </c>
      <c r="C185" s="30" t="s">
        <v>62</v>
      </c>
      <c r="D185" s="31"/>
      <c r="E185" s="31"/>
      <c r="F185" s="31"/>
      <c r="G185" s="31"/>
      <c r="H185" s="31"/>
      <c r="I185" s="31"/>
      <c r="J185" s="31">
        <v>145000</v>
      </c>
    </row>
    <row r="186" spans="1:10" ht="25.5" x14ac:dyDescent="0.2">
      <c r="A186" s="29">
        <v>43721</v>
      </c>
      <c r="B186" s="29" t="s">
        <v>138</v>
      </c>
      <c r="C186" s="30" t="s">
        <v>63</v>
      </c>
      <c r="D186" s="31"/>
      <c r="E186" s="31"/>
      <c r="F186" s="31"/>
      <c r="G186" s="31"/>
      <c r="H186" s="31"/>
      <c r="I186" s="31"/>
      <c r="J186" s="31">
        <v>580000</v>
      </c>
    </row>
    <row r="187" spans="1:10" ht="25.5" x14ac:dyDescent="0.2">
      <c r="A187" s="29">
        <v>43722</v>
      </c>
      <c r="B187" s="29" t="s">
        <v>138</v>
      </c>
      <c r="C187" s="30" t="s">
        <v>65</v>
      </c>
      <c r="D187" s="31"/>
      <c r="E187" s="31"/>
      <c r="F187" s="31"/>
      <c r="G187" s="31"/>
      <c r="H187" s="31"/>
      <c r="I187" s="31"/>
      <c r="J187" s="31">
        <v>100000</v>
      </c>
    </row>
    <row r="188" spans="1:10" ht="25.5" x14ac:dyDescent="0.2">
      <c r="A188" s="29">
        <v>43722</v>
      </c>
      <c r="B188" s="29" t="s">
        <v>138</v>
      </c>
      <c r="C188" s="30" t="s">
        <v>66</v>
      </c>
      <c r="D188" s="31"/>
      <c r="E188" s="31"/>
      <c r="F188" s="31"/>
      <c r="G188" s="31"/>
      <c r="H188" s="31"/>
      <c r="I188" s="31"/>
      <c r="J188" s="31">
        <v>640000</v>
      </c>
    </row>
    <row r="189" spans="1:10" ht="25.5" x14ac:dyDescent="0.2">
      <c r="A189" s="29">
        <v>43727</v>
      </c>
      <c r="B189" s="29" t="s">
        <v>138</v>
      </c>
      <c r="C189" s="30" t="s">
        <v>80</v>
      </c>
      <c r="D189" s="31"/>
      <c r="E189" s="31"/>
      <c r="F189" s="31"/>
      <c r="G189" s="31"/>
      <c r="H189" s="31"/>
      <c r="I189" s="31">
        <v>75000</v>
      </c>
      <c r="J189" s="31"/>
    </row>
    <row r="190" spans="1:10" ht="25.5" x14ac:dyDescent="0.2">
      <c r="A190" s="29">
        <v>43727</v>
      </c>
      <c r="B190" s="29" t="s">
        <v>138</v>
      </c>
      <c r="C190" s="30" t="s">
        <v>81</v>
      </c>
      <c r="D190" s="31"/>
      <c r="E190" s="31"/>
      <c r="F190" s="31"/>
      <c r="G190" s="31"/>
      <c r="H190" s="31"/>
      <c r="I190" s="31">
        <v>1200000</v>
      </c>
      <c r="J190" s="31"/>
    </row>
    <row r="191" spans="1:10" ht="25.5" x14ac:dyDescent="0.2">
      <c r="A191" s="29">
        <v>43727</v>
      </c>
      <c r="B191" s="29" t="s">
        <v>138</v>
      </c>
      <c r="C191" s="30" t="s">
        <v>83</v>
      </c>
      <c r="D191" s="31"/>
      <c r="E191" s="31"/>
      <c r="F191" s="31"/>
      <c r="G191" s="31"/>
      <c r="H191" s="31"/>
      <c r="I191" s="31">
        <v>500000</v>
      </c>
      <c r="J191" s="31"/>
    </row>
    <row r="192" spans="1:10" ht="25.5" x14ac:dyDescent="0.2">
      <c r="A192" s="29">
        <v>43731</v>
      </c>
      <c r="B192" s="29" t="s">
        <v>138</v>
      </c>
      <c r="C192" s="30" t="s">
        <v>91</v>
      </c>
      <c r="D192" s="31"/>
      <c r="E192" s="31"/>
      <c r="F192" s="31"/>
      <c r="G192" s="31"/>
      <c r="H192" s="31"/>
      <c r="I192" s="31">
        <v>70000</v>
      </c>
      <c r="J192" s="31"/>
    </row>
    <row r="193" spans="1:10" ht="25.5" x14ac:dyDescent="0.2">
      <c r="A193" s="29">
        <v>43731</v>
      </c>
      <c r="B193" s="29" t="s">
        <v>138</v>
      </c>
      <c r="C193" s="30" t="s">
        <v>92</v>
      </c>
      <c r="D193" s="31"/>
      <c r="E193" s="31"/>
      <c r="F193" s="31"/>
      <c r="G193" s="31"/>
      <c r="H193" s="31"/>
      <c r="I193" s="31">
        <v>1200000</v>
      </c>
      <c r="J193" s="31"/>
    </row>
    <row r="194" spans="1:10" ht="25.5" x14ac:dyDescent="0.2">
      <c r="A194" s="29">
        <v>43731</v>
      </c>
      <c r="B194" s="29" t="s">
        <v>138</v>
      </c>
      <c r="C194" s="30" t="s">
        <v>93</v>
      </c>
      <c r="D194" s="31"/>
      <c r="E194" s="31"/>
      <c r="F194" s="31"/>
      <c r="G194" s="31"/>
      <c r="H194" s="31"/>
      <c r="I194" s="31">
        <v>1000000</v>
      </c>
      <c r="J194" s="31"/>
    </row>
    <row r="195" spans="1:10" ht="25.5" x14ac:dyDescent="0.2">
      <c r="A195" s="29">
        <v>43732</v>
      </c>
      <c r="B195" s="29" t="s">
        <v>138</v>
      </c>
      <c r="C195" s="30" t="s">
        <v>99</v>
      </c>
      <c r="D195" s="31"/>
      <c r="E195" s="31"/>
      <c r="F195" s="31"/>
      <c r="G195" s="31"/>
      <c r="H195" s="31"/>
      <c r="I195" s="39"/>
      <c r="J195" s="31">
        <v>780000</v>
      </c>
    </row>
    <row r="196" spans="1:10" ht="25.5" x14ac:dyDescent="0.2">
      <c r="A196" s="29">
        <v>43733</v>
      </c>
      <c r="B196" s="29" t="s">
        <v>138</v>
      </c>
      <c r="C196" s="30" t="s">
        <v>100</v>
      </c>
      <c r="D196" s="31"/>
      <c r="E196" s="31"/>
      <c r="F196" s="31"/>
      <c r="G196" s="31"/>
      <c r="H196" s="31"/>
      <c r="I196" s="31">
        <v>300000</v>
      </c>
      <c r="J196" s="31"/>
    </row>
    <row r="197" spans="1:10" ht="38.25" x14ac:dyDescent="0.2">
      <c r="A197" s="29">
        <v>43735</v>
      </c>
      <c r="B197" s="29" t="s">
        <v>138</v>
      </c>
      <c r="C197" s="30" t="s">
        <v>106</v>
      </c>
      <c r="D197" s="31"/>
      <c r="E197" s="31"/>
      <c r="F197" s="31"/>
      <c r="G197" s="31"/>
      <c r="H197" s="31"/>
      <c r="I197" s="39"/>
      <c r="J197" s="31">
        <v>145000</v>
      </c>
    </row>
    <row r="198" spans="1:10" ht="38.25" x14ac:dyDescent="0.2">
      <c r="A198" s="29">
        <v>43735</v>
      </c>
      <c r="B198" s="29" t="s">
        <v>138</v>
      </c>
      <c r="C198" s="30" t="s">
        <v>108</v>
      </c>
      <c r="D198" s="31"/>
      <c r="E198" s="31"/>
      <c r="F198" s="31"/>
      <c r="G198" s="31"/>
      <c r="H198" s="31"/>
      <c r="I198" s="39"/>
      <c r="J198" s="31">
        <v>980000</v>
      </c>
    </row>
    <row r="199" spans="1:10" ht="25.5" x14ac:dyDescent="0.2">
      <c r="A199" s="29">
        <v>43737</v>
      </c>
      <c r="B199" s="29" t="s">
        <v>138</v>
      </c>
      <c r="C199" s="30" t="s">
        <v>110</v>
      </c>
      <c r="D199" s="31"/>
      <c r="E199" s="31"/>
      <c r="F199" s="31"/>
      <c r="G199" s="31"/>
      <c r="H199" s="31"/>
      <c r="I199" s="39"/>
      <c r="J199" s="31">
        <v>30000</v>
      </c>
    </row>
    <row r="200" spans="1:10" ht="25.5" x14ac:dyDescent="0.2">
      <c r="A200" s="29">
        <v>43737</v>
      </c>
      <c r="B200" s="29" t="s">
        <v>138</v>
      </c>
      <c r="C200" s="30" t="s">
        <v>112</v>
      </c>
      <c r="D200" s="31"/>
      <c r="E200" s="31"/>
      <c r="F200" s="31"/>
      <c r="G200" s="31"/>
      <c r="H200" s="31"/>
      <c r="I200" s="39"/>
      <c r="J200" s="31">
        <v>380000</v>
      </c>
    </row>
    <row r="201" spans="1:10" ht="38.25" x14ac:dyDescent="0.2">
      <c r="A201" s="29">
        <v>43738</v>
      </c>
      <c r="B201" s="29" t="s">
        <v>138</v>
      </c>
      <c r="C201" s="30" t="s">
        <v>115</v>
      </c>
      <c r="D201" s="31"/>
      <c r="E201" s="31"/>
      <c r="F201" s="31"/>
      <c r="G201" s="31"/>
      <c r="H201" s="31"/>
      <c r="I201" s="31">
        <v>75000</v>
      </c>
      <c r="J201" s="31"/>
    </row>
    <row r="202" spans="1:10" ht="38.25" x14ac:dyDescent="0.2">
      <c r="A202" s="29">
        <v>43738</v>
      </c>
      <c r="B202" s="29" t="s">
        <v>138</v>
      </c>
      <c r="C202" s="30" t="s">
        <v>116</v>
      </c>
      <c r="D202" s="31"/>
      <c r="E202" s="31"/>
      <c r="F202" s="31"/>
      <c r="G202" s="31"/>
      <c r="H202" s="31"/>
      <c r="I202" s="31">
        <v>1600000</v>
      </c>
      <c r="J202" s="31"/>
    </row>
    <row r="203" spans="1:10" ht="38.25" x14ac:dyDescent="0.2">
      <c r="A203" s="29">
        <v>43738</v>
      </c>
      <c r="B203" s="29" t="s">
        <v>138</v>
      </c>
      <c r="C203" s="30" t="s">
        <v>118</v>
      </c>
      <c r="D203" s="31"/>
      <c r="E203" s="31"/>
      <c r="F203" s="31"/>
      <c r="G203" s="31"/>
      <c r="H203" s="31"/>
      <c r="I203" s="31">
        <v>1000000</v>
      </c>
      <c r="J203" s="31"/>
    </row>
    <row r="204" spans="1:10" ht="25.5" x14ac:dyDescent="0.2">
      <c r="A204" s="37">
        <v>43738</v>
      </c>
      <c r="B204" s="37" t="s">
        <v>138</v>
      </c>
      <c r="C204" s="38" t="s">
        <v>121</v>
      </c>
      <c r="D204" s="43"/>
      <c r="E204" s="43"/>
      <c r="F204" s="43"/>
      <c r="G204" s="43"/>
      <c r="H204" s="43"/>
      <c r="I204" s="45"/>
      <c r="J204" s="43">
        <v>460000</v>
      </c>
    </row>
    <row r="205" spans="1:10" ht="18.600000000000001" customHeight="1" x14ac:dyDescent="0.2">
      <c r="A205" s="65"/>
      <c r="B205" s="66"/>
      <c r="C205" s="67"/>
      <c r="D205" s="68">
        <f>SUM(D171:D204)</f>
        <v>0</v>
      </c>
      <c r="E205" s="68">
        <f t="shared" ref="E205:H205" si="5">SUM(E171:E204)</f>
        <v>0</v>
      </c>
      <c r="F205" s="68">
        <f t="shared" si="5"/>
        <v>0</v>
      </c>
      <c r="G205" s="68">
        <f t="shared" si="5"/>
        <v>0</v>
      </c>
      <c r="H205" s="68">
        <f t="shared" si="5"/>
        <v>0</v>
      </c>
      <c r="I205" s="69">
        <f>SUM(I171:I204)</f>
        <v>13780000</v>
      </c>
      <c r="J205" s="70">
        <f>SUM(J171:J204)</f>
        <v>6345000</v>
      </c>
    </row>
    <row r="207" spans="1:10" ht="18.600000000000001" customHeight="1" x14ac:dyDescent="0.25">
      <c r="B207" s="87" t="s">
        <v>141</v>
      </c>
      <c r="C207" s="87"/>
    </row>
    <row r="208" spans="1:10" ht="18.600000000000001" customHeight="1" x14ac:dyDescent="0.2">
      <c r="A208" s="88" t="s">
        <v>124</v>
      </c>
      <c r="B208" s="89" t="s">
        <v>136</v>
      </c>
      <c r="C208" s="91" t="s">
        <v>125</v>
      </c>
      <c r="D208" s="86" t="s">
        <v>130</v>
      </c>
      <c r="E208" s="86"/>
      <c r="F208" s="86"/>
      <c r="G208" s="86" t="s">
        <v>131</v>
      </c>
      <c r="H208" s="86"/>
      <c r="I208" s="86"/>
      <c r="J208" s="86"/>
    </row>
    <row r="209" spans="1:10" ht="18.600000000000001" customHeight="1" x14ac:dyDescent="0.2">
      <c r="A209" s="88"/>
      <c r="B209" s="90"/>
      <c r="C209" s="91"/>
      <c r="D209" s="27" t="s">
        <v>128</v>
      </c>
      <c r="E209" s="27" t="s">
        <v>127</v>
      </c>
      <c r="F209" s="27" t="s">
        <v>129</v>
      </c>
      <c r="G209" s="27" t="s">
        <v>128</v>
      </c>
      <c r="H209" s="27" t="s">
        <v>127</v>
      </c>
      <c r="I209" s="27" t="s">
        <v>129</v>
      </c>
      <c r="J209" s="28" t="s">
        <v>132</v>
      </c>
    </row>
    <row r="210" spans="1:10" ht="18.600000000000001" customHeight="1" x14ac:dyDescent="0.2">
      <c r="A210" s="29">
        <v>43712</v>
      </c>
      <c r="B210" s="29" t="s">
        <v>141</v>
      </c>
      <c r="C210" s="30" t="s">
        <v>13</v>
      </c>
      <c r="D210" s="31"/>
      <c r="E210" s="31"/>
      <c r="F210" s="31"/>
      <c r="G210" s="31">
        <v>20000000</v>
      </c>
      <c r="H210" s="31"/>
      <c r="I210" s="31"/>
      <c r="J210" s="31"/>
    </row>
    <row r="211" spans="1:10" ht="18.600000000000001" customHeight="1" x14ac:dyDescent="0.2">
      <c r="A211" s="29">
        <v>43712</v>
      </c>
      <c r="B211" s="29" t="s">
        <v>141</v>
      </c>
      <c r="C211" s="30" t="s">
        <v>14</v>
      </c>
      <c r="D211" s="31"/>
      <c r="E211" s="31"/>
      <c r="F211" s="31"/>
      <c r="G211" s="36">
        <v>40000000</v>
      </c>
      <c r="H211" s="31"/>
      <c r="I211" s="31"/>
      <c r="J211" s="31"/>
    </row>
    <row r="212" spans="1:10" ht="18.600000000000001" customHeight="1" x14ac:dyDescent="0.2">
      <c r="A212" s="29">
        <v>43712</v>
      </c>
      <c r="B212" s="37" t="s">
        <v>141</v>
      </c>
      <c r="C212" s="38" t="s">
        <v>14</v>
      </c>
      <c r="D212" s="31"/>
      <c r="E212" s="31"/>
      <c r="F212" s="31"/>
      <c r="G212" s="39"/>
      <c r="H212" s="31"/>
      <c r="I212" s="40">
        <v>49050000</v>
      </c>
      <c r="J212" s="31"/>
    </row>
    <row r="213" spans="1:10" ht="18.600000000000001" customHeight="1" x14ac:dyDescent="0.2">
      <c r="A213" s="29">
        <v>43718</v>
      </c>
      <c r="B213" s="29" t="s">
        <v>141</v>
      </c>
      <c r="C213" s="30" t="s">
        <v>53</v>
      </c>
      <c r="D213" s="31"/>
      <c r="E213" s="31"/>
      <c r="F213" s="31"/>
      <c r="G213" s="31"/>
      <c r="H213" s="31"/>
      <c r="I213" s="31">
        <v>1818000</v>
      </c>
      <c r="J213" s="31"/>
    </row>
    <row r="214" spans="1:10" ht="18.600000000000001" customHeight="1" x14ac:dyDescent="0.2">
      <c r="A214" s="29">
        <v>43718</v>
      </c>
      <c r="B214" s="29" t="s">
        <v>141</v>
      </c>
      <c r="C214" s="30" t="s">
        <v>54</v>
      </c>
      <c r="D214" s="31"/>
      <c r="E214" s="31"/>
      <c r="F214" s="31"/>
      <c r="G214" s="31"/>
      <c r="H214" s="31"/>
      <c r="I214" s="31">
        <v>11400000</v>
      </c>
      <c r="J214" s="31"/>
    </row>
    <row r="215" spans="1:10" ht="18.600000000000001" customHeight="1" x14ac:dyDescent="0.2">
      <c r="A215" s="37">
        <v>43720</v>
      </c>
      <c r="B215" s="37" t="s">
        <v>141</v>
      </c>
      <c r="C215" s="38" t="s">
        <v>2</v>
      </c>
      <c r="D215" s="42">
        <v>2570000</v>
      </c>
      <c r="E215" s="31"/>
      <c r="F215" s="43"/>
      <c r="G215" s="31"/>
      <c r="H215" s="31"/>
      <c r="I215" s="31"/>
      <c r="J215" s="31"/>
    </row>
    <row r="216" spans="1:10" ht="18.600000000000001" customHeight="1" x14ac:dyDescent="0.2">
      <c r="A216" s="29">
        <v>43724</v>
      </c>
      <c r="B216" s="29" t="s">
        <v>141</v>
      </c>
      <c r="C216" s="30" t="s">
        <v>73</v>
      </c>
      <c r="D216" s="31"/>
      <c r="E216" s="31"/>
      <c r="F216" s="31"/>
      <c r="G216" s="31"/>
      <c r="H216" s="31"/>
      <c r="I216" s="31">
        <v>6171000</v>
      </c>
      <c r="J216" s="31"/>
    </row>
    <row r="217" spans="1:10" ht="18.600000000000001" customHeight="1" x14ac:dyDescent="0.2">
      <c r="A217" s="29">
        <v>43731</v>
      </c>
      <c r="B217" s="29" t="s">
        <v>141</v>
      </c>
      <c r="C217" s="44" t="s">
        <v>15</v>
      </c>
      <c r="D217" s="31"/>
      <c r="E217" s="31"/>
      <c r="F217" s="31"/>
      <c r="G217" s="31">
        <v>10000000</v>
      </c>
      <c r="H217" s="31"/>
      <c r="I217" s="31"/>
      <c r="J217" s="31"/>
    </row>
    <row r="218" spans="1:10" ht="18.600000000000001" customHeight="1" x14ac:dyDescent="0.2">
      <c r="A218" s="29">
        <v>43731</v>
      </c>
      <c r="B218" s="29" t="s">
        <v>141</v>
      </c>
      <c r="C218" s="44" t="s">
        <v>16</v>
      </c>
      <c r="D218" s="31"/>
      <c r="E218" s="31"/>
      <c r="F218" s="31"/>
      <c r="G218" s="31">
        <v>14000000</v>
      </c>
      <c r="H218" s="31"/>
      <c r="I218" s="31"/>
      <c r="J218" s="31"/>
    </row>
    <row r="219" spans="1:10" ht="18.600000000000001" customHeight="1" x14ac:dyDescent="0.2">
      <c r="A219" s="29">
        <v>43731</v>
      </c>
      <c r="B219" s="29" t="s">
        <v>141</v>
      </c>
      <c r="C219" s="44" t="s">
        <v>17</v>
      </c>
      <c r="D219" s="31"/>
      <c r="E219" s="31"/>
      <c r="F219" s="31"/>
      <c r="G219" s="31"/>
      <c r="H219" s="31"/>
      <c r="I219" s="44">
        <v>9000000</v>
      </c>
      <c r="J219" s="31"/>
    </row>
    <row r="220" spans="1:10" ht="18.600000000000001" customHeight="1" x14ac:dyDescent="0.2">
      <c r="A220" s="61"/>
      <c r="B220" s="61"/>
      <c r="C220" s="62"/>
      <c r="D220" s="63">
        <f>SUM(D210:D219)</f>
        <v>2570000</v>
      </c>
      <c r="E220" s="63">
        <f t="shared" ref="E220:J220" si="6">SUM(E210:E219)</f>
        <v>0</v>
      </c>
      <c r="F220" s="63">
        <f t="shared" si="6"/>
        <v>0</v>
      </c>
      <c r="G220" s="63">
        <f t="shared" si="6"/>
        <v>84000000</v>
      </c>
      <c r="H220" s="63">
        <f t="shared" si="6"/>
        <v>0</v>
      </c>
      <c r="I220" s="63">
        <f t="shared" si="6"/>
        <v>77439000</v>
      </c>
      <c r="J220" s="63">
        <f t="shared" si="6"/>
        <v>0</v>
      </c>
    </row>
    <row r="223" spans="1:10" ht="18.600000000000001" customHeight="1" x14ac:dyDescent="0.25">
      <c r="B223" s="87" t="s">
        <v>148</v>
      </c>
      <c r="C223" s="87"/>
    </row>
    <row r="224" spans="1:10" ht="18.600000000000001" customHeight="1" x14ac:dyDescent="0.2">
      <c r="A224" s="88" t="s">
        <v>124</v>
      </c>
      <c r="B224" s="89" t="s">
        <v>136</v>
      </c>
      <c r="C224" s="91" t="s">
        <v>125</v>
      </c>
      <c r="D224" s="86" t="s">
        <v>130</v>
      </c>
      <c r="E224" s="86"/>
      <c r="F224" s="86"/>
      <c r="G224" s="86" t="s">
        <v>131</v>
      </c>
      <c r="H224" s="86"/>
      <c r="I224" s="86"/>
      <c r="J224" s="86"/>
    </row>
    <row r="225" spans="1:22" ht="18.600000000000001" customHeight="1" x14ac:dyDescent="0.2">
      <c r="A225" s="88"/>
      <c r="B225" s="90"/>
      <c r="C225" s="91"/>
      <c r="D225" s="27" t="s">
        <v>128</v>
      </c>
      <c r="E225" s="27" t="s">
        <v>127</v>
      </c>
      <c r="F225" s="27" t="s">
        <v>129</v>
      </c>
      <c r="G225" s="27" t="s">
        <v>128</v>
      </c>
      <c r="H225" s="27" t="s">
        <v>127</v>
      </c>
      <c r="I225" s="27" t="s">
        <v>129</v>
      </c>
      <c r="J225" s="28" t="s">
        <v>132</v>
      </c>
    </row>
    <row r="226" spans="1:22" ht="12.75" x14ac:dyDescent="0.2">
      <c r="A226" s="29">
        <v>43712</v>
      </c>
      <c r="B226" s="29" t="s">
        <v>142</v>
      </c>
      <c r="C226" s="30" t="s">
        <v>24</v>
      </c>
      <c r="D226" s="31"/>
      <c r="E226" s="31"/>
      <c r="F226" s="31"/>
      <c r="G226" s="31">
        <v>55000</v>
      </c>
      <c r="H226" s="31"/>
      <c r="I226" s="31"/>
      <c r="J226" s="31"/>
    </row>
    <row r="227" spans="1:22" ht="12.75" x14ac:dyDescent="0.2">
      <c r="A227" s="29">
        <v>43712</v>
      </c>
      <c r="B227" s="29" t="s">
        <v>142</v>
      </c>
      <c r="C227" s="30" t="s">
        <v>25</v>
      </c>
      <c r="D227" s="31"/>
      <c r="E227" s="31"/>
      <c r="F227" s="31"/>
      <c r="G227" s="31">
        <v>55000</v>
      </c>
      <c r="H227" s="31"/>
      <c r="I227" s="31"/>
      <c r="J227" s="31"/>
    </row>
    <row r="228" spans="1:22" ht="25.5" x14ac:dyDescent="0.2">
      <c r="A228" s="29">
        <v>43712</v>
      </c>
      <c r="B228" s="29" t="s">
        <v>142</v>
      </c>
      <c r="C228" s="30" t="s">
        <v>26</v>
      </c>
      <c r="D228" s="31"/>
      <c r="E228" s="31"/>
      <c r="F228" s="31"/>
      <c r="G228" s="31">
        <v>22000</v>
      </c>
      <c r="H228" s="31"/>
      <c r="I228" s="31"/>
      <c r="J228" s="31"/>
    </row>
    <row r="229" spans="1:22" ht="25.5" x14ac:dyDescent="0.2">
      <c r="A229" s="29">
        <v>43713</v>
      </c>
      <c r="B229" s="29" t="s">
        <v>142</v>
      </c>
      <c r="C229" s="30" t="s">
        <v>27</v>
      </c>
      <c r="D229" s="31"/>
      <c r="E229" s="31"/>
      <c r="F229" s="31"/>
      <c r="G229" s="31"/>
      <c r="H229" s="31"/>
      <c r="I229" s="31">
        <v>2750000</v>
      </c>
      <c r="J229" s="31"/>
    </row>
    <row r="230" spans="1:22" ht="12.75" x14ac:dyDescent="0.2">
      <c r="A230" s="29">
        <v>43714</v>
      </c>
      <c r="B230" s="29" t="s">
        <v>142</v>
      </c>
      <c r="C230" s="30" t="s">
        <v>35</v>
      </c>
      <c r="D230" s="31"/>
      <c r="E230" s="31"/>
      <c r="F230" s="31"/>
      <c r="G230" s="31"/>
      <c r="H230" s="31"/>
      <c r="I230" s="31">
        <v>1070000</v>
      </c>
      <c r="J230" s="31"/>
    </row>
    <row r="231" spans="1:22" ht="18.600000000000001" customHeight="1" x14ac:dyDescent="0.2">
      <c r="A231" s="29">
        <v>43714</v>
      </c>
      <c r="B231" s="29" t="s">
        <v>142</v>
      </c>
      <c r="C231" s="30" t="s">
        <v>10</v>
      </c>
      <c r="D231" s="31"/>
      <c r="E231" s="31"/>
      <c r="F231" s="31"/>
      <c r="G231" s="31"/>
      <c r="H231" s="31">
        <v>15000</v>
      </c>
      <c r="I231" s="31"/>
      <c r="J231" s="31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</row>
    <row r="232" spans="1:22" ht="18.600000000000001" customHeight="1" x14ac:dyDescent="0.2">
      <c r="A232" s="29">
        <v>43714</v>
      </c>
      <c r="B232" s="29" t="s">
        <v>142</v>
      </c>
      <c r="C232" s="30" t="s">
        <v>10</v>
      </c>
      <c r="D232" s="31"/>
      <c r="E232" s="31"/>
      <c r="F232" s="31"/>
      <c r="G232" s="31"/>
      <c r="H232" s="31">
        <v>15000</v>
      </c>
      <c r="I232" s="31"/>
      <c r="J232" s="31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</row>
    <row r="233" spans="1:22" ht="18.600000000000001" customHeight="1" x14ac:dyDescent="0.2">
      <c r="A233" s="29">
        <v>43714</v>
      </c>
      <c r="B233" s="29" t="s">
        <v>142</v>
      </c>
      <c r="C233" s="30" t="s">
        <v>10</v>
      </c>
      <c r="D233" s="31"/>
      <c r="E233" s="31"/>
      <c r="F233" s="31"/>
      <c r="G233" s="31"/>
      <c r="H233" s="31">
        <v>15000</v>
      </c>
      <c r="I233" s="31"/>
      <c r="J233" s="31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</row>
    <row r="234" spans="1:22" ht="25.5" x14ac:dyDescent="0.2">
      <c r="A234" s="29">
        <v>43718</v>
      </c>
      <c r="B234" s="29" t="s">
        <v>142</v>
      </c>
      <c r="C234" s="30" t="s">
        <v>41</v>
      </c>
      <c r="D234" s="31"/>
      <c r="E234" s="31"/>
      <c r="F234" s="31"/>
      <c r="G234" s="31"/>
      <c r="H234" s="31"/>
      <c r="I234" s="31">
        <v>1000000</v>
      </c>
      <c r="J234" s="31"/>
    </row>
    <row r="235" spans="1:22" ht="25.5" x14ac:dyDescent="0.2">
      <c r="A235" s="29">
        <v>43718</v>
      </c>
      <c r="B235" s="29" t="s">
        <v>142</v>
      </c>
      <c r="C235" s="30" t="s">
        <v>42</v>
      </c>
      <c r="D235" s="31"/>
      <c r="E235" s="31"/>
      <c r="F235" s="31"/>
      <c r="G235" s="31"/>
      <c r="H235" s="31"/>
      <c r="I235" s="31">
        <v>1000000</v>
      </c>
      <c r="J235" s="31"/>
    </row>
    <row r="236" spans="1:22" ht="25.5" x14ac:dyDescent="0.2">
      <c r="A236" s="29">
        <v>43720</v>
      </c>
      <c r="B236" s="29" t="s">
        <v>142</v>
      </c>
      <c r="C236" s="30" t="s">
        <v>60</v>
      </c>
      <c r="D236" s="31"/>
      <c r="E236" s="31"/>
      <c r="F236" s="31"/>
      <c r="G236" s="31"/>
      <c r="H236" s="31"/>
      <c r="I236" s="31">
        <v>3200000</v>
      </c>
      <c r="J236" s="31"/>
    </row>
    <row r="237" spans="1:22" ht="25.5" x14ac:dyDescent="0.2">
      <c r="A237" s="29">
        <v>43721</v>
      </c>
      <c r="B237" s="29" t="s">
        <v>142</v>
      </c>
      <c r="C237" s="30" t="s">
        <v>64</v>
      </c>
      <c r="D237" s="31"/>
      <c r="E237" s="31"/>
      <c r="F237" s="31"/>
      <c r="G237" s="31"/>
      <c r="H237" s="31"/>
      <c r="I237" s="31">
        <v>900000</v>
      </c>
      <c r="J237" s="31"/>
    </row>
    <row r="238" spans="1:22" ht="12.75" x14ac:dyDescent="0.2">
      <c r="A238" s="29">
        <v>43721</v>
      </c>
      <c r="B238" s="29" t="s">
        <v>142</v>
      </c>
      <c r="C238" s="30" t="s">
        <v>10</v>
      </c>
      <c r="D238" s="31"/>
      <c r="E238" s="31"/>
      <c r="F238" s="31"/>
      <c r="G238" s="31"/>
      <c r="H238" s="31"/>
      <c r="I238" s="31">
        <v>2200</v>
      </c>
      <c r="J238" s="31"/>
    </row>
    <row r="239" spans="1:22" ht="25.5" x14ac:dyDescent="0.2">
      <c r="A239" s="29">
        <v>43723</v>
      </c>
      <c r="B239" s="29" t="s">
        <v>142</v>
      </c>
      <c r="C239" s="30" t="s">
        <v>68</v>
      </c>
      <c r="D239" s="31"/>
      <c r="E239" s="31"/>
      <c r="F239" s="31"/>
      <c r="G239" s="31"/>
      <c r="H239" s="31"/>
      <c r="I239" s="31">
        <v>1114000</v>
      </c>
      <c r="J239" s="31"/>
    </row>
    <row r="240" spans="1:22" ht="12.75" x14ac:dyDescent="0.2">
      <c r="A240" s="29">
        <v>43724</v>
      </c>
      <c r="B240" s="29" t="s">
        <v>142</v>
      </c>
      <c r="C240" s="30" t="s">
        <v>10</v>
      </c>
      <c r="D240" s="31"/>
      <c r="E240" s="31"/>
      <c r="F240" s="31"/>
      <c r="G240" s="31"/>
      <c r="H240" s="31"/>
      <c r="I240" s="31">
        <v>2200</v>
      </c>
      <c r="J240" s="31"/>
    </row>
    <row r="241" spans="1:10" ht="12.75" x14ac:dyDescent="0.2">
      <c r="A241" s="29">
        <v>43724</v>
      </c>
      <c r="B241" s="29" t="s">
        <v>142</v>
      </c>
      <c r="C241" s="30" t="s">
        <v>10</v>
      </c>
      <c r="D241" s="31"/>
      <c r="E241" s="31"/>
      <c r="F241" s="31"/>
      <c r="G241" s="31"/>
      <c r="H241" s="31"/>
      <c r="I241" s="31">
        <v>7700</v>
      </c>
      <c r="J241" s="31"/>
    </row>
    <row r="242" spans="1:10" ht="12.75" x14ac:dyDescent="0.2">
      <c r="A242" s="29">
        <v>43726</v>
      </c>
      <c r="B242" s="29" t="s">
        <v>142</v>
      </c>
      <c r="C242" s="30" t="s">
        <v>75</v>
      </c>
      <c r="D242" s="31"/>
      <c r="E242" s="31"/>
      <c r="F242" s="31"/>
      <c r="G242" s="31"/>
      <c r="H242" s="31"/>
      <c r="I242" s="31">
        <v>1200000</v>
      </c>
      <c r="J242" s="31"/>
    </row>
    <row r="243" spans="1:10" ht="25.5" x14ac:dyDescent="0.2">
      <c r="A243" s="29">
        <v>43727</v>
      </c>
      <c r="B243" s="29" t="s">
        <v>142</v>
      </c>
      <c r="C243" s="30" t="s">
        <v>77</v>
      </c>
      <c r="D243" s="31"/>
      <c r="E243" s="31"/>
      <c r="F243" s="31"/>
      <c r="G243" s="31"/>
      <c r="H243" s="31"/>
      <c r="I243" s="31">
        <v>800000</v>
      </c>
      <c r="J243" s="31"/>
    </row>
    <row r="244" spans="1:10" ht="12.75" x14ac:dyDescent="0.2">
      <c r="A244" s="29">
        <v>43727</v>
      </c>
      <c r="B244" s="29" t="s">
        <v>142</v>
      </c>
      <c r="C244" s="30" t="s">
        <v>78</v>
      </c>
      <c r="D244" s="31"/>
      <c r="E244" s="31"/>
      <c r="F244" s="31"/>
      <c r="G244" s="31"/>
      <c r="H244" s="31"/>
      <c r="I244" s="31">
        <v>10200000</v>
      </c>
      <c r="J244" s="31"/>
    </row>
    <row r="245" spans="1:10" ht="12.75" x14ac:dyDescent="0.2">
      <c r="A245" s="29">
        <v>43729</v>
      </c>
      <c r="B245" s="29" t="s">
        <v>142</v>
      </c>
      <c r="C245" s="30" t="s">
        <v>86</v>
      </c>
      <c r="D245" s="31"/>
      <c r="E245" s="31"/>
      <c r="F245" s="31"/>
      <c r="G245" s="31"/>
      <c r="H245" s="31"/>
      <c r="I245" s="31">
        <v>7000000</v>
      </c>
      <c r="J245" s="31"/>
    </row>
    <row r="246" spans="1:10" ht="12.75" x14ac:dyDescent="0.2">
      <c r="A246" s="29">
        <v>43729</v>
      </c>
      <c r="B246" s="29" t="s">
        <v>142</v>
      </c>
      <c r="C246" s="30" t="s">
        <v>10</v>
      </c>
      <c r="D246" s="31"/>
      <c r="E246" s="31"/>
      <c r="F246" s="31"/>
      <c r="G246" s="31"/>
      <c r="H246" s="31"/>
      <c r="I246" s="31">
        <v>10000</v>
      </c>
      <c r="J246" s="31"/>
    </row>
    <row r="247" spans="1:10" ht="38.25" x14ac:dyDescent="0.2">
      <c r="A247" s="29">
        <v>43729</v>
      </c>
      <c r="B247" s="29" t="s">
        <v>142</v>
      </c>
      <c r="C247" s="30" t="s">
        <v>87</v>
      </c>
      <c r="D247" s="31"/>
      <c r="E247" s="31"/>
      <c r="F247" s="31"/>
      <c r="G247" s="31"/>
      <c r="H247" s="31"/>
      <c r="I247" s="31">
        <v>11000</v>
      </c>
      <c r="J247" s="31"/>
    </row>
    <row r="248" spans="1:10" ht="38.25" x14ac:dyDescent="0.2">
      <c r="A248" s="29">
        <v>43729</v>
      </c>
      <c r="B248" s="29" t="s">
        <v>142</v>
      </c>
      <c r="C248" s="30" t="s">
        <v>88</v>
      </c>
      <c r="D248" s="31"/>
      <c r="E248" s="31"/>
      <c r="F248" s="31"/>
      <c r="G248" s="31"/>
      <c r="H248" s="31"/>
      <c r="I248" s="31">
        <v>10000</v>
      </c>
      <c r="J248" s="31"/>
    </row>
    <row r="249" spans="1:10" ht="38.25" x14ac:dyDescent="0.2">
      <c r="A249" s="29">
        <v>43729</v>
      </c>
      <c r="B249" s="29" t="s">
        <v>142</v>
      </c>
      <c r="C249" s="30" t="s">
        <v>89</v>
      </c>
      <c r="D249" s="31"/>
      <c r="E249" s="31"/>
      <c r="F249" s="31"/>
      <c r="G249" s="31"/>
      <c r="H249" s="31"/>
      <c r="I249" s="31">
        <v>11000</v>
      </c>
      <c r="J249" s="31"/>
    </row>
    <row r="250" spans="1:10" ht="12.75" x14ac:dyDescent="0.2">
      <c r="A250" s="29">
        <v>43731</v>
      </c>
      <c r="B250" s="29" t="s">
        <v>142</v>
      </c>
      <c r="C250" s="30" t="s">
        <v>94</v>
      </c>
      <c r="D250" s="31"/>
      <c r="E250" s="31"/>
      <c r="F250" s="31"/>
      <c r="G250" s="31"/>
      <c r="H250" s="31"/>
      <c r="I250" s="31">
        <v>10000000</v>
      </c>
      <c r="J250" s="31"/>
    </row>
    <row r="251" spans="1:10" ht="25.5" x14ac:dyDescent="0.2">
      <c r="A251" s="29">
        <v>43732</v>
      </c>
      <c r="B251" s="29" t="s">
        <v>142</v>
      </c>
      <c r="C251" s="30" t="s">
        <v>96</v>
      </c>
      <c r="D251" s="31"/>
      <c r="E251" s="31"/>
      <c r="F251" s="31"/>
      <c r="G251" s="31"/>
      <c r="H251" s="31"/>
      <c r="I251" s="31"/>
      <c r="J251" s="31">
        <v>3140000</v>
      </c>
    </row>
    <row r="252" spans="1:10" ht="12.75" x14ac:dyDescent="0.2">
      <c r="A252" s="29">
        <v>43734</v>
      </c>
      <c r="B252" s="29" t="s">
        <v>142</v>
      </c>
      <c r="C252" s="30" t="s">
        <v>103</v>
      </c>
      <c r="D252" s="31"/>
      <c r="E252" s="31"/>
      <c r="F252" s="31"/>
      <c r="G252" s="31">
        <v>114012000</v>
      </c>
      <c r="H252" s="31"/>
      <c r="I252" s="31"/>
      <c r="J252" s="31"/>
    </row>
    <row r="253" spans="1:10" ht="12.75" x14ac:dyDescent="0.2">
      <c r="A253" s="29">
        <v>43736</v>
      </c>
      <c r="B253" s="29" t="s">
        <v>142</v>
      </c>
      <c r="C253" s="30" t="s">
        <v>109</v>
      </c>
      <c r="D253" s="31"/>
      <c r="E253" s="31"/>
      <c r="F253" s="31"/>
      <c r="G253" s="31"/>
      <c r="H253" s="31"/>
      <c r="I253" s="31">
        <v>1500000</v>
      </c>
      <c r="J253" s="31"/>
    </row>
    <row r="254" spans="1:10" ht="12.75" x14ac:dyDescent="0.2">
      <c r="A254" s="29">
        <v>43736</v>
      </c>
      <c r="B254" s="29" t="s">
        <v>142</v>
      </c>
      <c r="C254" s="30" t="s">
        <v>10</v>
      </c>
      <c r="D254" s="31"/>
      <c r="E254" s="31"/>
      <c r="F254" s="31"/>
      <c r="G254" s="31"/>
      <c r="H254" s="31"/>
      <c r="I254" s="31">
        <v>10000</v>
      </c>
      <c r="J254" s="31"/>
    </row>
    <row r="255" spans="1:10" ht="25.5" x14ac:dyDescent="0.2">
      <c r="A255" s="29">
        <v>43738</v>
      </c>
      <c r="B255" s="29" t="s">
        <v>142</v>
      </c>
      <c r="C255" s="30" t="s">
        <v>113</v>
      </c>
      <c r="D255" s="31"/>
      <c r="E255" s="31"/>
      <c r="F255" s="31"/>
      <c r="G255" s="31"/>
      <c r="H255" s="31"/>
      <c r="I255" s="31">
        <v>47000</v>
      </c>
      <c r="J255" s="31"/>
    </row>
    <row r="256" spans="1:10" ht="12.75" x14ac:dyDescent="0.2">
      <c r="A256" s="54"/>
      <c r="B256" s="54"/>
      <c r="C256" s="55"/>
      <c r="D256" s="56">
        <f>SUM(D226:D255)</f>
        <v>0</v>
      </c>
      <c r="E256" s="56">
        <f t="shared" ref="E256:J256" si="7">SUM(E226:E255)</f>
        <v>0</v>
      </c>
      <c r="F256" s="56">
        <f t="shared" si="7"/>
        <v>0</v>
      </c>
      <c r="G256" s="57">
        <f>SUM(G226:G255)</f>
        <v>114144000</v>
      </c>
      <c r="H256" s="57">
        <f>SUM(H226:H255)</f>
        <v>45000</v>
      </c>
      <c r="I256" s="57">
        <f>SUM(I226:I255)</f>
        <v>41845100</v>
      </c>
      <c r="J256" s="57">
        <f t="shared" si="7"/>
        <v>3140000</v>
      </c>
    </row>
    <row r="257" spans="1:22" ht="12.75" x14ac:dyDescent="0.2">
      <c r="A257" s="58"/>
      <c r="B257" s="58"/>
      <c r="C257" s="59"/>
      <c r="D257" s="60"/>
      <c r="E257" s="60"/>
      <c r="F257" s="60"/>
      <c r="G257" s="60"/>
      <c r="H257" s="60"/>
      <c r="I257" s="60"/>
      <c r="J257" s="60"/>
    </row>
    <row r="258" spans="1:22" ht="18.600000000000001" customHeight="1" x14ac:dyDescent="0.25">
      <c r="B258" s="87" t="s">
        <v>149</v>
      </c>
      <c r="C258" s="87"/>
    </row>
    <row r="259" spans="1:22" ht="18.600000000000001" customHeight="1" x14ac:dyDescent="0.2">
      <c r="A259" s="88" t="s">
        <v>124</v>
      </c>
      <c r="B259" s="89" t="s">
        <v>136</v>
      </c>
      <c r="C259" s="91" t="s">
        <v>125</v>
      </c>
      <c r="D259" s="86" t="s">
        <v>130</v>
      </c>
      <c r="E259" s="86"/>
      <c r="F259" s="86"/>
      <c r="G259" s="86" t="s">
        <v>131</v>
      </c>
      <c r="H259" s="86"/>
      <c r="I259" s="86"/>
      <c r="J259" s="86"/>
    </row>
    <row r="260" spans="1:22" ht="18.600000000000001" customHeight="1" x14ac:dyDescent="0.2">
      <c r="A260" s="88"/>
      <c r="B260" s="90"/>
      <c r="C260" s="91"/>
      <c r="D260" s="27" t="s">
        <v>128</v>
      </c>
      <c r="E260" s="27" t="s">
        <v>127</v>
      </c>
      <c r="F260" s="27" t="s">
        <v>129</v>
      </c>
      <c r="G260" s="27" t="s">
        <v>128</v>
      </c>
      <c r="H260" s="27" t="s">
        <v>127</v>
      </c>
      <c r="I260" s="27" t="s">
        <v>129</v>
      </c>
      <c r="J260" s="28" t="s">
        <v>132</v>
      </c>
    </row>
    <row r="261" spans="1:22" ht="18" customHeight="1" x14ac:dyDescent="0.2">
      <c r="A261" s="29">
        <v>43709</v>
      </c>
      <c r="B261" s="29" t="s">
        <v>137</v>
      </c>
      <c r="C261" s="30" t="s">
        <v>4</v>
      </c>
      <c r="D261" s="31"/>
      <c r="E261" s="31"/>
      <c r="F261" s="31"/>
      <c r="G261" s="31"/>
      <c r="H261" s="31"/>
      <c r="I261" s="31">
        <v>2500000</v>
      </c>
      <c r="J261" s="31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</row>
    <row r="262" spans="1:22" ht="18.600000000000001" customHeight="1" x14ac:dyDescent="0.2">
      <c r="A262" s="29">
        <v>43709</v>
      </c>
      <c r="B262" s="29" t="s">
        <v>137</v>
      </c>
      <c r="C262" s="30" t="s">
        <v>5</v>
      </c>
      <c r="D262" s="31"/>
      <c r="E262" s="31"/>
      <c r="F262" s="31"/>
      <c r="G262" s="31"/>
      <c r="H262" s="31"/>
      <c r="I262" s="31">
        <v>2500000</v>
      </c>
      <c r="J262" s="31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</row>
    <row r="263" spans="1:22" ht="18.600000000000001" customHeight="1" x14ac:dyDescent="0.2">
      <c r="A263" s="29">
        <v>43709</v>
      </c>
      <c r="B263" s="29" t="s">
        <v>137</v>
      </c>
      <c r="C263" s="30" t="s">
        <v>6</v>
      </c>
      <c r="D263" s="31"/>
      <c r="E263" s="31"/>
      <c r="F263" s="31"/>
      <c r="G263" s="31"/>
      <c r="H263" s="31"/>
      <c r="I263" s="31">
        <v>4000000</v>
      </c>
      <c r="J263" s="31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</row>
    <row r="264" spans="1:22" ht="25.5" x14ac:dyDescent="0.2">
      <c r="A264" s="29">
        <v>43714</v>
      </c>
      <c r="B264" s="29" t="s">
        <v>137</v>
      </c>
      <c r="C264" s="30" t="s">
        <v>36</v>
      </c>
      <c r="D264" s="31"/>
      <c r="E264" s="31"/>
      <c r="F264" s="31"/>
      <c r="G264" s="31"/>
      <c r="H264" s="31"/>
      <c r="I264" s="31">
        <v>10000000</v>
      </c>
      <c r="J264" s="31"/>
    </row>
    <row r="265" spans="1:22" ht="25.5" x14ac:dyDescent="0.2">
      <c r="A265" s="29">
        <v>43714</v>
      </c>
      <c r="B265" s="29" t="s">
        <v>137</v>
      </c>
      <c r="C265" s="30" t="s">
        <v>7</v>
      </c>
      <c r="D265" s="31"/>
      <c r="E265" s="31"/>
      <c r="F265" s="31"/>
      <c r="G265" s="31"/>
      <c r="H265" s="31"/>
      <c r="I265" s="31">
        <v>2130000</v>
      </c>
      <c r="J265" s="31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</row>
    <row r="266" spans="1:22" ht="25.5" x14ac:dyDescent="0.2">
      <c r="A266" s="29">
        <v>43714</v>
      </c>
      <c r="B266" s="29" t="s">
        <v>137</v>
      </c>
      <c r="C266" s="30" t="s">
        <v>8</v>
      </c>
      <c r="D266" s="31"/>
      <c r="E266" s="31"/>
      <c r="F266" s="31"/>
      <c r="G266" s="31">
        <v>5460000</v>
      </c>
      <c r="H266" s="31"/>
      <c r="I266" s="31"/>
      <c r="J266" s="31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</row>
    <row r="267" spans="1:22" ht="18.600000000000001" customHeight="1" x14ac:dyDescent="0.2">
      <c r="A267" s="29">
        <v>43714</v>
      </c>
      <c r="B267" s="29" t="s">
        <v>137</v>
      </c>
      <c r="C267" s="30" t="s">
        <v>9</v>
      </c>
      <c r="D267" s="31"/>
      <c r="E267" s="31"/>
      <c r="F267" s="31"/>
      <c r="G267" s="31"/>
      <c r="H267" s="31">
        <v>14937500</v>
      </c>
      <c r="I267" s="31"/>
      <c r="J267" s="31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</row>
    <row r="268" spans="1:22" ht="18.600000000000001" customHeight="1" x14ac:dyDescent="0.2">
      <c r="A268" s="29">
        <v>43714</v>
      </c>
      <c r="B268" s="29" t="s">
        <v>137</v>
      </c>
      <c r="C268" s="30" t="s">
        <v>11</v>
      </c>
      <c r="D268" s="31"/>
      <c r="E268" s="31"/>
      <c r="F268" s="31"/>
      <c r="G268" s="31"/>
      <c r="H268" s="31">
        <v>15100000</v>
      </c>
      <c r="I268" s="31"/>
      <c r="J268" s="31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</row>
    <row r="269" spans="1:22" ht="18.600000000000001" customHeight="1" x14ac:dyDescent="0.2">
      <c r="A269" s="37">
        <v>43714</v>
      </c>
      <c r="B269" s="37" t="s">
        <v>137</v>
      </c>
      <c r="C269" s="38" t="s">
        <v>12</v>
      </c>
      <c r="D269" s="43"/>
      <c r="E269" s="43"/>
      <c r="F269" s="43"/>
      <c r="G269" s="43"/>
      <c r="H269" s="43">
        <v>15187500</v>
      </c>
      <c r="I269" s="43"/>
      <c r="J269" s="43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</row>
    <row r="270" spans="1:22" ht="18.600000000000001" customHeight="1" x14ac:dyDescent="0.2">
      <c r="A270" s="260"/>
      <c r="B270" s="260"/>
      <c r="C270" s="261"/>
      <c r="D270" s="262">
        <f>SUM(D261:D269)</f>
        <v>0</v>
      </c>
      <c r="E270" s="262">
        <f t="shared" ref="E270:J270" si="8">SUM(E261:E269)</f>
        <v>0</v>
      </c>
      <c r="F270" s="262">
        <f t="shared" si="8"/>
        <v>0</v>
      </c>
      <c r="G270" s="263">
        <f>SUM(G261:G269)</f>
        <v>5460000</v>
      </c>
      <c r="H270" s="263">
        <f>SUM(H261:H269)</f>
        <v>45225000</v>
      </c>
      <c r="I270" s="263">
        <f>SUM(I261:I269)</f>
        <v>21130000</v>
      </c>
      <c r="J270" s="262">
        <f t="shared" si="8"/>
        <v>0</v>
      </c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</row>
    <row r="271" spans="1:22" ht="18.600000000000001" customHeight="1" x14ac:dyDescent="0.2">
      <c r="A271" s="58"/>
      <c r="B271" s="58"/>
      <c r="C271" s="59"/>
      <c r="D271" s="60"/>
      <c r="E271" s="60"/>
      <c r="F271" s="60"/>
      <c r="G271" s="60"/>
      <c r="H271" s="60"/>
      <c r="I271" s="60"/>
      <c r="J271" s="60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</row>
    <row r="272" spans="1:22" ht="18.600000000000001" customHeight="1" x14ac:dyDescent="0.25">
      <c r="B272" s="87" t="s">
        <v>150</v>
      </c>
      <c r="C272" s="87"/>
    </row>
    <row r="273" spans="1:10" ht="18.600000000000001" customHeight="1" x14ac:dyDescent="0.2">
      <c r="A273" s="88" t="s">
        <v>124</v>
      </c>
      <c r="B273" s="89" t="s">
        <v>136</v>
      </c>
      <c r="C273" s="91" t="s">
        <v>125</v>
      </c>
      <c r="D273" s="86" t="s">
        <v>130</v>
      </c>
      <c r="E273" s="86"/>
      <c r="F273" s="86"/>
      <c r="G273" s="86" t="s">
        <v>131</v>
      </c>
      <c r="H273" s="86"/>
      <c r="I273" s="86"/>
      <c r="J273" s="86"/>
    </row>
    <row r="274" spans="1:10" ht="18.600000000000001" customHeight="1" x14ac:dyDescent="0.2">
      <c r="A274" s="88"/>
      <c r="B274" s="90"/>
      <c r="C274" s="91"/>
      <c r="D274" s="27" t="s">
        <v>128</v>
      </c>
      <c r="E274" s="27" t="s">
        <v>127</v>
      </c>
      <c r="F274" s="27" t="s">
        <v>129</v>
      </c>
      <c r="G274" s="27" t="s">
        <v>128</v>
      </c>
      <c r="H274" s="27" t="s">
        <v>127</v>
      </c>
      <c r="I274" s="27" t="s">
        <v>129</v>
      </c>
      <c r="J274" s="28" t="s">
        <v>132</v>
      </c>
    </row>
    <row r="275" spans="1:10" ht="25.5" x14ac:dyDescent="0.2">
      <c r="A275" s="29">
        <v>43710</v>
      </c>
      <c r="B275" s="29" t="s">
        <v>139</v>
      </c>
      <c r="C275" s="30" t="s">
        <v>19</v>
      </c>
      <c r="D275" s="31"/>
      <c r="E275" s="31"/>
      <c r="F275" s="31"/>
      <c r="G275" s="31"/>
      <c r="H275" s="31"/>
      <c r="I275" s="31">
        <v>1220000</v>
      </c>
      <c r="J275" s="31"/>
    </row>
    <row r="276" spans="1:10" ht="12.75" x14ac:dyDescent="0.2">
      <c r="A276" s="29">
        <v>43712</v>
      </c>
      <c r="B276" s="29" t="s">
        <v>139</v>
      </c>
      <c r="C276" s="30" t="s">
        <v>22</v>
      </c>
      <c r="D276" s="31"/>
      <c r="E276" s="31"/>
      <c r="F276" s="31"/>
      <c r="G276" s="31"/>
      <c r="H276" s="31"/>
      <c r="I276" s="31">
        <v>73000</v>
      </c>
      <c r="J276" s="31"/>
    </row>
    <row r="277" spans="1:10" ht="25.5" x14ac:dyDescent="0.2">
      <c r="A277" s="29">
        <v>43712</v>
      </c>
      <c r="B277" s="29" t="s">
        <v>139</v>
      </c>
      <c r="C277" s="30" t="s">
        <v>23</v>
      </c>
      <c r="D277" s="31"/>
      <c r="E277" s="31"/>
      <c r="F277" s="31"/>
      <c r="G277" s="31"/>
      <c r="H277" s="31"/>
      <c r="I277" s="31">
        <v>695000</v>
      </c>
      <c r="J277" s="31"/>
    </row>
    <row r="278" spans="1:10" ht="25.5" x14ac:dyDescent="0.2">
      <c r="A278" s="29">
        <v>43714</v>
      </c>
      <c r="B278" s="29" t="s">
        <v>139</v>
      </c>
      <c r="C278" s="30" t="s">
        <v>29</v>
      </c>
      <c r="D278" s="31"/>
      <c r="E278" s="31"/>
      <c r="F278" s="31"/>
      <c r="G278" s="31"/>
      <c r="H278" s="31"/>
      <c r="I278" s="31">
        <v>1200000</v>
      </c>
      <c r="J278" s="31"/>
    </row>
    <row r="279" spans="1:10" ht="25.5" x14ac:dyDescent="0.2">
      <c r="A279" s="29">
        <v>43714</v>
      </c>
      <c r="B279" s="29" t="s">
        <v>139</v>
      </c>
      <c r="C279" s="30" t="s">
        <v>34</v>
      </c>
      <c r="D279" s="31"/>
      <c r="E279" s="31"/>
      <c r="F279" s="31"/>
      <c r="G279" s="31"/>
      <c r="H279" s="31"/>
      <c r="I279" s="31">
        <v>110000</v>
      </c>
      <c r="J279" s="31"/>
    </row>
    <row r="280" spans="1:10" ht="25.5" x14ac:dyDescent="0.2">
      <c r="A280" s="29">
        <v>43718</v>
      </c>
      <c r="B280" s="29" t="s">
        <v>139</v>
      </c>
      <c r="C280" s="30" t="s">
        <v>38</v>
      </c>
      <c r="D280" s="31"/>
      <c r="E280" s="31"/>
      <c r="F280" s="31"/>
      <c r="G280" s="31"/>
      <c r="H280" s="31"/>
      <c r="I280" s="31">
        <v>700000</v>
      </c>
      <c r="J280" s="31"/>
    </row>
    <row r="281" spans="1:10" ht="25.5" x14ac:dyDescent="0.2">
      <c r="A281" s="29">
        <v>43718</v>
      </c>
      <c r="B281" s="29" t="s">
        <v>139</v>
      </c>
      <c r="C281" s="30" t="s">
        <v>39</v>
      </c>
      <c r="D281" s="31"/>
      <c r="E281" s="31"/>
      <c r="F281" s="31"/>
      <c r="G281" s="31"/>
      <c r="H281" s="31"/>
      <c r="I281" s="31">
        <v>2800000</v>
      </c>
      <c r="J281" s="31"/>
    </row>
    <row r="282" spans="1:10" ht="25.5" x14ac:dyDescent="0.2">
      <c r="A282" s="29">
        <v>43718</v>
      </c>
      <c r="B282" s="29" t="s">
        <v>139</v>
      </c>
      <c r="C282" s="30" t="s">
        <v>40</v>
      </c>
      <c r="D282" s="31"/>
      <c r="E282" s="31"/>
      <c r="F282" s="31"/>
      <c r="G282" s="31"/>
      <c r="H282" s="31"/>
      <c r="I282" s="31">
        <v>2000000</v>
      </c>
      <c r="J282" s="31"/>
    </row>
    <row r="283" spans="1:10" ht="25.5" x14ac:dyDescent="0.2">
      <c r="A283" s="29">
        <v>43718</v>
      </c>
      <c r="B283" s="29" t="s">
        <v>139</v>
      </c>
      <c r="C283" s="30" t="s">
        <v>44</v>
      </c>
      <c r="D283" s="31"/>
      <c r="E283" s="31"/>
      <c r="F283" s="31"/>
      <c r="G283" s="31"/>
      <c r="H283" s="31"/>
      <c r="I283" s="31">
        <v>70000</v>
      </c>
      <c r="J283" s="31"/>
    </row>
    <row r="284" spans="1:10" ht="25.5" x14ac:dyDescent="0.2">
      <c r="A284" s="29">
        <v>43718</v>
      </c>
      <c r="B284" s="29" t="s">
        <v>139</v>
      </c>
      <c r="C284" s="30" t="s">
        <v>45</v>
      </c>
      <c r="D284" s="31"/>
      <c r="E284" s="31"/>
      <c r="F284" s="31"/>
      <c r="G284" s="31"/>
      <c r="H284" s="31"/>
      <c r="I284" s="31"/>
      <c r="J284" s="31">
        <v>190000</v>
      </c>
    </row>
    <row r="285" spans="1:10" ht="25.5" x14ac:dyDescent="0.2">
      <c r="A285" s="29">
        <v>43718</v>
      </c>
      <c r="B285" s="29" t="s">
        <v>139</v>
      </c>
      <c r="C285" s="30" t="s">
        <v>46</v>
      </c>
      <c r="D285" s="31"/>
      <c r="E285" s="31"/>
      <c r="F285" s="31"/>
      <c r="G285" s="31"/>
      <c r="H285" s="31"/>
      <c r="I285" s="31"/>
      <c r="J285" s="31">
        <v>50000</v>
      </c>
    </row>
    <row r="286" spans="1:10" ht="25.5" x14ac:dyDescent="0.2">
      <c r="A286" s="29">
        <v>43718</v>
      </c>
      <c r="B286" s="29" t="s">
        <v>139</v>
      </c>
      <c r="C286" s="30" t="s">
        <v>50</v>
      </c>
      <c r="D286" s="31"/>
      <c r="E286" s="31"/>
      <c r="F286" s="31"/>
      <c r="G286" s="31"/>
      <c r="H286" s="31"/>
      <c r="I286" s="31">
        <v>200000</v>
      </c>
      <c r="J286" s="31"/>
    </row>
    <row r="287" spans="1:10" ht="25.5" x14ac:dyDescent="0.2">
      <c r="A287" s="29">
        <v>43718</v>
      </c>
      <c r="B287" s="29" t="s">
        <v>139</v>
      </c>
      <c r="C287" s="30" t="s">
        <v>51</v>
      </c>
      <c r="D287" s="31"/>
      <c r="E287" s="31"/>
      <c r="F287" s="31"/>
      <c r="G287" s="31"/>
      <c r="H287" s="31"/>
      <c r="I287" s="31">
        <v>905000</v>
      </c>
      <c r="J287" s="31"/>
    </row>
    <row r="288" spans="1:10" ht="25.5" x14ac:dyDescent="0.2">
      <c r="A288" s="29">
        <v>43719</v>
      </c>
      <c r="B288" s="29" t="s">
        <v>139</v>
      </c>
      <c r="C288" s="30" t="s">
        <v>57</v>
      </c>
      <c r="D288" s="31"/>
      <c r="E288" s="31"/>
      <c r="F288" s="31"/>
      <c r="G288" s="31"/>
      <c r="H288" s="31"/>
      <c r="I288" s="31">
        <v>1000000</v>
      </c>
      <c r="J288" s="31"/>
    </row>
    <row r="289" spans="1:10" ht="25.5" x14ac:dyDescent="0.2">
      <c r="A289" s="29">
        <v>43720</v>
      </c>
      <c r="B289" s="29" t="s">
        <v>139</v>
      </c>
      <c r="C289" s="30" t="s">
        <v>58</v>
      </c>
      <c r="D289" s="31"/>
      <c r="E289" s="31"/>
      <c r="F289" s="31"/>
      <c r="G289" s="31"/>
      <c r="H289" s="31"/>
      <c r="I289" s="31">
        <v>1000000</v>
      </c>
      <c r="J289" s="31"/>
    </row>
    <row r="290" spans="1:10" ht="12.75" x14ac:dyDescent="0.2">
      <c r="A290" s="29">
        <v>43723</v>
      </c>
      <c r="B290" s="29" t="s">
        <v>139</v>
      </c>
      <c r="C290" s="30" t="s">
        <v>69</v>
      </c>
      <c r="D290" s="31"/>
      <c r="E290" s="31"/>
      <c r="F290" s="31"/>
      <c r="G290" s="31"/>
      <c r="H290" s="31"/>
      <c r="I290" s="31">
        <v>100000</v>
      </c>
      <c r="J290" s="31"/>
    </row>
    <row r="291" spans="1:10" ht="12.75" x14ac:dyDescent="0.2">
      <c r="A291" s="29">
        <v>43723</v>
      </c>
      <c r="B291" s="29" t="s">
        <v>139</v>
      </c>
      <c r="C291" s="30" t="s">
        <v>70</v>
      </c>
      <c r="D291" s="31"/>
      <c r="E291" s="31"/>
      <c r="F291" s="31"/>
      <c r="G291" s="31"/>
      <c r="H291" s="31"/>
      <c r="I291" s="31">
        <v>50000</v>
      </c>
      <c r="J291" s="31"/>
    </row>
    <row r="292" spans="1:10" ht="12.75" x14ac:dyDescent="0.2">
      <c r="A292" s="29">
        <v>43724</v>
      </c>
      <c r="B292" s="29" t="s">
        <v>139</v>
      </c>
      <c r="C292" s="30" t="s">
        <v>22</v>
      </c>
      <c r="D292" s="31"/>
      <c r="E292" s="31"/>
      <c r="F292" s="31"/>
      <c r="G292" s="31"/>
      <c r="H292" s="31"/>
      <c r="I292" s="31">
        <v>108000</v>
      </c>
      <c r="J292" s="31"/>
    </row>
    <row r="293" spans="1:10" ht="25.5" x14ac:dyDescent="0.2">
      <c r="A293" s="29">
        <v>43727</v>
      </c>
      <c r="B293" s="29" t="s">
        <v>139</v>
      </c>
      <c r="C293" s="30" t="s">
        <v>82</v>
      </c>
      <c r="D293" s="31"/>
      <c r="E293" s="31"/>
      <c r="F293" s="31"/>
      <c r="G293" s="31"/>
      <c r="H293" s="31"/>
      <c r="I293" s="31">
        <v>60000</v>
      </c>
      <c r="J293" s="31"/>
    </row>
    <row r="294" spans="1:10" ht="25.5" x14ac:dyDescent="0.2">
      <c r="A294" s="29">
        <v>43728</v>
      </c>
      <c r="B294" s="29" t="s">
        <v>139</v>
      </c>
      <c r="C294" s="30" t="s">
        <v>85</v>
      </c>
      <c r="D294" s="31"/>
      <c r="E294" s="31"/>
      <c r="F294" s="31"/>
      <c r="G294" s="31"/>
      <c r="H294" s="31"/>
      <c r="I294" s="31">
        <v>1380000</v>
      </c>
      <c r="J294" s="31"/>
    </row>
    <row r="295" spans="1:10" ht="25.5" x14ac:dyDescent="0.2">
      <c r="A295" s="29">
        <v>43731</v>
      </c>
      <c r="B295" s="29" t="s">
        <v>139</v>
      </c>
      <c r="C295" s="30" t="s">
        <v>90</v>
      </c>
      <c r="D295" s="31"/>
      <c r="E295" s="31"/>
      <c r="F295" s="31"/>
      <c r="G295" s="31"/>
      <c r="H295" s="31"/>
      <c r="I295" s="31">
        <v>250000</v>
      </c>
      <c r="J295" s="31"/>
    </row>
    <row r="296" spans="1:10" ht="38.25" x14ac:dyDescent="0.2">
      <c r="A296" s="29">
        <v>43732</v>
      </c>
      <c r="B296" s="29" t="s">
        <v>139</v>
      </c>
      <c r="C296" s="30" t="s">
        <v>97</v>
      </c>
      <c r="D296" s="31"/>
      <c r="E296" s="31"/>
      <c r="F296" s="31"/>
      <c r="G296" s="31"/>
      <c r="H296" s="31"/>
      <c r="I296" s="39"/>
      <c r="J296" s="31">
        <v>120000</v>
      </c>
    </row>
    <row r="297" spans="1:10" ht="38.25" x14ac:dyDescent="0.2">
      <c r="A297" s="29">
        <v>43732</v>
      </c>
      <c r="B297" s="29" t="s">
        <v>139</v>
      </c>
      <c r="C297" s="30" t="s">
        <v>98</v>
      </c>
      <c r="D297" s="31"/>
      <c r="E297" s="31"/>
      <c r="F297" s="31"/>
      <c r="G297" s="31"/>
      <c r="H297" s="31"/>
      <c r="I297" s="39"/>
      <c r="J297" s="31">
        <v>490000</v>
      </c>
    </row>
    <row r="298" spans="1:10" ht="12.75" x14ac:dyDescent="0.2">
      <c r="A298" s="29">
        <v>43733</v>
      </c>
      <c r="B298" s="29" t="s">
        <v>139</v>
      </c>
      <c r="C298" s="30" t="s">
        <v>101</v>
      </c>
      <c r="D298" s="31"/>
      <c r="E298" s="31"/>
      <c r="F298" s="31"/>
      <c r="G298" s="31"/>
      <c r="H298" s="31"/>
      <c r="I298" s="31">
        <v>625000</v>
      </c>
      <c r="J298" s="31"/>
    </row>
    <row r="299" spans="1:10" ht="12.75" x14ac:dyDescent="0.2">
      <c r="A299" s="29">
        <v>43733</v>
      </c>
      <c r="B299" s="29" t="s">
        <v>139</v>
      </c>
      <c r="C299" s="30" t="s">
        <v>102</v>
      </c>
      <c r="D299" s="31"/>
      <c r="E299" s="31"/>
      <c r="F299" s="31"/>
      <c r="G299" s="31"/>
      <c r="H299" s="31"/>
      <c r="I299" s="31">
        <v>382000</v>
      </c>
      <c r="J299" s="31"/>
    </row>
    <row r="300" spans="1:10" ht="38.25" x14ac:dyDescent="0.2">
      <c r="A300" s="29">
        <v>43735</v>
      </c>
      <c r="B300" s="29" t="s">
        <v>139</v>
      </c>
      <c r="C300" s="30" t="s">
        <v>107</v>
      </c>
      <c r="D300" s="31"/>
      <c r="E300" s="31"/>
      <c r="F300" s="31"/>
      <c r="G300" s="31"/>
      <c r="H300" s="31"/>
      <c r="I300" s="39"/>
      <c r="J300" s="31">
        <v>250000</v>
      </c>
    </row>
    <row r="301" spans="1:10" ht="25.5" x14ac:dyDescent="0.2">
      <c r="A301" s="29">
        <v>43737</v>
      </c>
      <c r="B301" s="29" t="s">
        <v>139</v>
      </c>
      <c r="C301" s="30" t="s">
        <v>111</v>
      </c>
      <c r="D301" s="31"/>
      <c r="E301" s="31"/>
      <c r="F301" s="31"/>
      <c r="G301" s="31"/>
      <c r="H301" s="31"/>
      <c r="I301" s="39"/>
      <c r="J301" s="31">
        <v>80000</v>
      </c>
    </row>
    <row r="302" spans="1:10" ht="38.25" x14ac:dyDescent="0.2">
      <c r="A302" s="29">
        <v>43738</v>
      </c>
      <c r="B302" s="29" t="s">
        <v>139</v>
      </c>
      <c r="C302" s="30" t="s">
        <v>114</v>
      </c>
      <c r="D302" s="31"/>
      <c r="E302" s="31"/>
      <c r="F302" s="31"/>
      <c r="G302" s="31"/>
      <c r="H302" s="31"/>
      <c r="I302" s="31">
        <v>1160000</v>
      </c>
      <c r="J302" s="31"/>
    </row>
    <row r="303" spans="1:10" ht="51" x14ac:dyDescent="0.2">
      <c r="A303" s="29">
        <v>43738</v>
      </c>
      <c r="B303" s="29" t="s">
        <v>139</v>
      </c>
      <c r="C303" s="30" t="s">
        <v>117</v>
      </c>
      <c r="D303" s="31"/>
      <c r="E303" s="31"/>
      <c r="F303" s="31"/>
      <c r="G303" s="31"/>
      <c r="H303" s="31"/>
      <c r="I303" s="31">
        <v>190000</v>
      </c>
      <c r="J303" s="31"/>
    </row>
    <row r="304" spans="1:10" ht="51" x14ac:dyDescent="0.2">
      <c r="A304" s="29">
        <v>43738</v>
      </c>
      <c r="B304" s="29" t="s">
        <v>139</v>
      </c>
      <c r="C304" s="30" t="s">
        <v>119</v>
      </c>
      <c r="D304" s="31"/>
      <c r="E304" s="31"/>
      <c r="F304" s="31"/>
      <c r="G304" s="31"/>
      <c r="H304" s="31"/>
      <c r="I304" s="31">
        <v>1000000</v>
      </c>
      <c r="J304" s="31"/>
    </row>
    <row r="305" spans="1:10" ht="38.25" x14ac:dyDescent="0.2">
      <c r="A305" s="29">
        <v>43738</v>
      </c>
      <c r="B305" s="29" t="s">
        <v>139</v>
      </c>
      <c r="C305" s="30" t="s">
        <v>120</v>
      </c>
      <c r="D305" s="31"/>
      <c r="E305" s="31"/>
      <c r="F305" s="31"/>
      <c r="G305" s="31"/>
      <c r="H305" s="31"/>
      <c r="I305" s="31">
        <v>230000</v>
      </c>
      <c r="J305" s="31"/>
    </row>
    <row r="306" spans="1:10" ht="18.600000000000001" customHeight="1" x14ac:dyDescent="0.2">
      <c r="A306" s="61"/>
      <c r="B306" s="61"/>
      <c r="C306" s="62"/>
      <c r="D306" s="64">
        <f>SUM(D275:D305)</f>
        <v>0</v>
      </c>
      <c r="E306" s="64">
        <f t="shared" ref="E306:H306" si="9">SUM(E275:E305)</f>
        <v>0</v>
      </c>
      <c r="F306" s="64">
        <f t="shared" si="9"/>
        <v>0</v>
      </c>
      <c r="G306" s="64">
        <f t="shared" si="9"/>
        <v>0</v>
      </c>
      <c r="H306" s="64">
        <f t="shared" si="9"/>
        <v>0</v>
      </c>
      <c r="I306" s="63">
        <f>SUM(I275:I305)</f>
        <v>17508000</v>
      </c>
      <c r="J306" s="63">
        <f>SUM(J275:J305)</f>
        <v>1180000</v>
      </c>
    </row>
    <row r="308" spans="1:10" ht="18.600000000000001" customHeight="1" x14ac:dyDescent="0.25">
      <c r="B308" s="87" t="s">
        <v>151</v>
      </c>
      <c r="C308" s="87"/>
    </row>
    <row r="309" spans="1:10" ht="18.600000000000001" customHeight="1" x14ac:dyDescent="0.2">
      <c r="A309" s="88" t="s">
        <v>124</v>
      </c>
      <c r="B309" s="89" t="s">
        <v>136</v>
      </c>
      <c r="C309" s="91" t="s">
        <v>125</v>
      </c>
      <c r="D309" s="86" t="s">
        <v>130</v>
      </c>
      <c r="E309" s="86"/>
      <c r="F309" s="86"/>
      <c r="G309" s="86" t="s">
        <v>131</v>
      </c>
      <c r="H309" s="86"/>
      <c r="I309" s="86"/>
      <c r="J309" s="86"/>
    </row>
    <row r="310" spans="1:10" ht="18.600000000000001" customHeight="1" x14ac:dyDescent="0.2">
      <c r="A310" s="88"/>
      <c r="B310" s="90"/>
      <c r="C310" s="91"/>
      <c r="D310" s="27" t="s">
        <v>128</v>
      </c>
      <c r="E310" s="27" t="s">
        <v>127</v>
      </c>
      <c r="F310" s="27" t="s">
        <v>129</v>
      </c>
      <c r="G310" s="27" t="s">
        <v>128</v>
      </c>
      <c r="H310" s="27" t="s">
        <v>127</v>
      </c>
      <c r="I310" s="27" t="s">
        <v>129</v>
      </c>
      <c r="J310" s="28" t="s">
        <v>132</v>
      </c>
    </row>
    <row r="311" spans="1:10" ht="25.5" x14ac:dyDescent="0.2">
      <c r="A311" s="29">
        <v>43714</v>
      </c>
      <c r="B311" s="29" t="s">
        <v>143</v>
      </c>
      <c r="C311" s="30" t="s">
        <v>32</v>
      </c>
      <c r="D311" s="31"/>
      <c r="E311" s="31"/>
      <c r="F311" s="31"/>
      <c r="G311" s="31"/>
      <c r="H311" s="31"/>
      <c r="I311" s="31">
        <v>1300000</v>
      </c>
      <c r="J311" s="31"/>
    </row>
    <row r="312" spans="1:10" ht="12.75" x14ac:dyDescent="0.2">
      <c r="A312" s="29">
        <v>43716</v>
      </c>
      <c r="B312" s="29" t="s">
        <v>143</v>
      </c>
      <c r="C312" s="30" t="s">
        <v>37</v>
      </c>
      <c r="D312" s="31"/>
      <c r="E312" s="31"/>
      <c r="F312" s="31"/>
      <c r="G312" s="31"/>
      <c r="H312" s="31"/>
      <c r="I312" s="31"/>
      <c r="J312" s="31"/>
    </row>
    <row r="313" spans="1:10" ht="12.75" x14ac:dyDescent="0.2">
      <c r="A313" s="29">
        <v>43718</v>
      </c>
      <c r="B313" s="29" t="s">
        <v>143</v>
      </c>
      <c r="C313" s="30" t="s">
        <v>317</v>
      </c>
      <c r="D313" s="31"/>
      <c r="E313" s="31"/>
      <c r="F313" s="31"/>
      <c r="G313" s="31"/>
      <c r="H313" s="31"/>
      <c r="I313" s="31">
        <v>1000000</v>
      </c>
      <c r="J313" s="31"/>
    </row>
    <row r="314" spans="1:10" ht="38.25" x14ac:dyDescent="0.2">
      <c r="A314" s="29">
        <v>43722</v>
      </c>
      <c r="B314" s="29" t="s">
        <v>143</v>
      </c>
      <c r="C314" s="30" t="s">
        <v>316</v>
      </c>
      <c r="D314" s="31"/>
      <c r="E314" s="31"/>
      <c r="F314" s="31"/>
      <c r="G314" s="31"/>
      <c r="H314" s="31"/>
      <c r="I314" s="31">
        <v>1280000</v>
      </c>
      <c r="J314" s="31"/>
    </row>
    <row r="315" spans="1:10" ht="12.75" x14ac:dyDescent="0.2">
      <c r="A315" s="29">
        <v>43727</v>
      </c>
      <c r="B315" s="29" t="s">
        <v>143</v>
      </c>
      <c r="C315" s="30" t="s">
        <v>79</v>
      </c>
      <c r="D315" s="31"/>
      <c r="E315" s="31"/>
      <c r="F315" s="31"/>
      <c r="G315" s="31"/>
      <c r="H315" s="31"/>
      <c r="I315" s="31">
        <v>500000</v>
      </c>
      <c r="J315" s="31"/>
    </row>
    <row r="316" spans="1:10" ht="12.75" x14ac:dyDescent="0.2">
      <c r="A316" s="29">
        <v>43728</v>
      </c>
      <c r="B316" s="29" t="s">
        <v>143</v>
      </c>
      <c r="C316" s="30" t="s">
        <v>84</v>
      </c>
      <c r="D316" s="31"/>
      <c r="E316" s="31"/>
      <c r="F316" s="31"/>
      <c r="G316" s="31"/>
      <c r="H316" s="31"/>
      <c r="I316" s="31">
        <v>1023000</v>
      </c>
      <c r="J316" s="31"/>
    </row>
    <row r="317" spans="1:10" ht="12.75" x14ac:dyDescent="0.2">
      <c r="A317" s="29">
        <v>43734</v>
      </c>
      <c r="B317" s="29" t="s">
        <v>143</v>
      </c>
      <c r="C317" s="30" t="s">
        <v>104</v>
      </c>
      <c r="D317" s="31"/>
      <c r="E317" s="31"/>
      <c r="F317" s="31"/>
      <c r="G317" s="31"/>
      <c r="H317" s="31"/>
      <c r="I317" s="31">
        <v>499000</v>
      </c>
      <c r="J317" s="31"/>
    </row>
    <row r="318" spans="1:10" ht="12.75" x14ac:dyDescent="0.2">
      <c r="A318" s="37">
        <v>43734</v>
      </c>
      <c r="B318" s="37" t="s">
        <v>143</v>
      </c>
      <c r="C318" s="38" t="s">
        <v>105</v>
      </c>
      <c r="D318" s="43"/>
      <c r="E318" s="43"/>
      <c r="F318" s="43"/>
      <c r="G318" s="43"/>
      <c r="H318" s="43"/>
      <c r="I318" s="43">
        <v>500000</v>
      </c>
      <c r="J318" s="43"/>
    </row>
    <row r="319" spans="1:10" ht="18.600000000000001" customHeight="1" x14ac:dyDescent="0.2">
      <c r="A319" s="46"/>
      <c r="B319" s="46"/>
      <c r="C319" s="47"/>
      <c r="D319" s="48">
        <f>SUM(D311:D318)</f>
        <v>0</v>
      </c>
      <c r="E319" s="48">
        <f t="shared" ref="E319:J319" si="10">SUM(E311:E318)</f>
        <v>0</v>
      </c>
      <c r="F319" s="48">
        <f t="shared" si="10"/>
        <v>0</v>
      </c>
      <c r="G319" s="48">
        <f t="shared" si="10"/>
        <v>0</v>
      </c>
      <c r="H319" s="48">
        <f t="shared" si="10"/>
        <v>0</v>
      </c>
      <c r="I319" s="264">
        <f>SUM(I311:I318)</f>
        <v>6102000</v>
      </c>
      <c r="J319" s="48">
        <f t="shared" si="10"/>
        <v>0</v>
      </c>
    </row>
    <row r="321" spans="2:16" s="71" customFormat="1" ht="12.75" x14ac:dyDescent="0.2">
      <c r="B321" s="85" t="s">
        <v>308</v>
      </c>
      <c r="D321" s="72"/>
      <c r="E321" s="85"/>
      <c r="F321" s="72"/>
      <c r="G321" s="73"/>
      <c r="H321" s="73" t="s">
        <v>310</v>
      </c>
      <c r="I321" s="73"/>
      <c r="J321" s="73"/>
      <c r="L321" s="73"/>
      <c r="M321" s="73"/>
      <c r="N321" s="73"/>
      <c r="P321" s="74"/>
    </row>
  </sheetData>
  <autoFilter ref="A5:J140">
    <filterColumn colId="3" showButton="0"/>
    <filterColumn colId="4" showButton="0"/>
    <filterColumn colId="6" showButton="0"/>
    <filterColumn colId="7" showButton="0"/>
    <filterColumn colId="8" showButton="0"/>
  </autoFilter>
  <mergeCells count="56">
    <mergeCell ref="A145:C145"/>
    <mergeCell ref="B5:B6"/>
    <mergeCell ref="A3:J3"/>
    <mergeCell ref="A4:J4"/>
    <mergeCell ref="A5:A6"/>
    <mergeCell ref="C5:C6"/>
    <mergeCell ref="D5:F5"/>
    <mergeCell ref="G5:J5"/>
    <mergeCell ref="A148:A149"/>
    <mergeCell ref="B148:B149"/>
    <mergeCell ref="C148:C149"/>
    <mergeCell ref="D148:F148"/>
    <mergeCell ref="G148:J148"/>
    <mergeCell ref="A160:A161"/>
    <mergeCell ref="B160:B161"/>
    <mergeCell ref="C160:C161"/>
    <mergeCell ref="D160:F160"/>
    <mergeCell ref="G160:J160"/>
    <mergeCell ref="A169:A170"/>
    <mergeCell ref="B169:B170"/>
    <mergeCell ref="C169:C170"/>
    <mergeCell ref="D169:F169"/>
    <mergeCell ref="G169:J169"/>
    <mergeCell ref="A208:A209"/>
    <mergeCell ref="B208:B209"/>
    <mergeCell ref="C208:C209"/>
    <mergeCell ref="D208:F208"/>
    <mergeCell ref="G208:J208"/>
    <mergeCell ref="A224:A225"/>
    <mergeCell ref="B224:B225"/>
    <mergeCell ref="C224:C225"/>
    <mergeCell ref="D224:F224"/>
    <mergeCell ref="G224:J224"/>
    <mergeCell ref="A259:A260"/>
    <mergeCell ref="B259:B260"/>
    <mergeCell ref="C259:C260"/>
    <mergeCell ref="D259:F259"/>
    <mergeCell ref="G259:J259"/>
    <mergeCell ref="A273:A274"/>
    <mergeCell ref="B273:B274"/>
    <mergeCell ref="C273:C274"/>
    <mergeCell ref="A309:A310"/>
    <mergeCell ref="B309:B310"/>
    <mergeCell ref="C309:C310"/>
    <mergeCell ref="D309:F309"/>
    <mergeCell ref="G309:J309"/>
    <mergeCell ref="B147:C147"/>
    <mergeCell ref="B159:C159"/>
    <mergeCell ref="B168:C168"/>
    <mergeCell ref="B223:C223"/>
    <mergeCell ref="B207:C207"/>
    <mergeCell ref="B308:C308"/>
    <mergeCell ref="D273:F273"/>
    <mergeCell ref="G273:J273"/>
    <mergeCell ref="B272:C272"/>
    <mergeCell ref="B258:C258"/>
  </mergeCells>
  <pageMargins left="0.18" right="0.2" top="0.47" bottom="0.48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opLeftCell="A11" zoomScale="70" zoomScaleNormal="70" workbookViewId="0">
      <selection activeCell="P17" sqref="P17"/>
    </sheetView>
  </sheetViews>
  <sheetFormatPr defaultRowHeight="12" x14ac:dyDescent="0.2"/>
  <cols>
    <col min="1" max="1" width="4" style="112" customWidth="1"/>
    <col min="2" max="2" width="4.7109375" style="112" customWidth="1"/>
    <col min="3" max="3" width="7.7109375" style="112" customWidth="1"/>
    <col min="4" max="4" width="8.42578125" style="112" customWidth="1"/>
    <col min="5" max="5" width="7.42578125" style="112" customWidth="1"/>
    <col min="6" max="6" width="9.7109375" style="112" customWidth="1"/>
    <col min="7" max="7" width="6.5703125" style="112" customWidth="1"/>
    <col min="8" max="8" width="5.5703125" style="112" customWidth="1"/>
    <col min="9" max="9" width="10.5703125" style="112" customWidth="1"/>
    <col min="10" max="10" width="12.28515625" style="112" customWidth="1"/>
    <col min="11" max="11" width="10.140625" style="112" customWidth="1"/>
    <col min="12" max="12" width="11.5703125" style="112" customWidth="1"/>
    <col min="13" max="13" width="10.7109375" style="112" customWidth="1"/>
    <col min="14" max="14" width="11" style="112" customWidth="1"/>
    <col min="15" max="15" width="12.28515625" style="112" customWidth="1"/>
    <col min="16" max="16384" width="9.140625" style="112"/>
  </cols>
  <sheetData>
    <row r="1" spans="1:16" x14ac:dyDescent="0.2">
      <c r="A1" s="108" t="s">
        <v>122</v>
      </c>
      <c r="B1" s="109"/>
      <c r="C1" s="110"/>
      <c r="D1" s="111"/>
      <c r="E1" s="111"/>
      <c r="F1" s="111"/>
      <c r="I1" s="113" t="s">
        <v>152</v>
      </c>
      <c r="J1" s="113"/>
      <c r="K1" s="113"/>
      <c r="L1" s="113"/>
      <c r="M1" s="113"/>
      <c r="N1" s="113"/>
      <c r="O1" s="113"/>
      <c r="P1" s="113"/>
    </row>
    <row r="2" spans="1:16" x14ac:dyDescent="0.2">
      <c r="A2" s="114" t="s">
        <v>123</v>
      </c>
      <c r="B2" s="115"/>
      <c r="C2" s="116"/>
      <c r="D2" s="117"/>
      <c r="E2" s="117"/>
      <c r="F2" s="117"/>
      <c r="I2" s="118" t="s">
        <v>153</v>
      </c>
      <c r="J2" s="118"/>
      <c r="K2" s="118"/>
      <c r="L2" s="118"/>
      <c r="M2" s="118"/>
      <c r="N2" s="118"/>
      <c r="O2" s="118"/>
      <c r="P2" s="118"/>
    </row>
    <row r="3" spans="1:16" x14ac:dyDescent="0.2">
      <c r="A3" s="119" t="s">
        <v>170</v>
      </c>
      <c r="B3" s="119"/>
      <c r="C3" s="119"/>
      <c r="D3" s="119"/>
      <c r="E3" s="119"/>
      <c r="F3" s="119"/>
      <c r="G3" s="119"/>
      <c r="H3" s="119"/>
      <c r="I3" s="119"/>
      <c r="J3" s="119"/>
      <c r="K3" s="120"/>
      <c r="L3" s="119"/>
      <c r="M3" s="119"/>
      <c r="N3" s="119"/>
      <c r="O3" s="119"/>
      <c r="P3" s="119"/>
    </row>
    <row r="4" spans="1:16" x14ac:dyDescent="0.2">
      <c r="A4" s="119" t="s">
        <v>171</v>
      </c>
      <c r="B4" s="119"/>
      <c r="C4" s="119"/>
      <c r="D4" s="119"/>
      <c r="E4" s="119"/>
      <c r="F4" s="119"/>
      <c r="G4" s="119"/>
      <c r="H4" s="119"/>
      <c r="I4" s="119"/>
      <c r="J4" s="119"/>
      <c r="K4" s="120"/>
      <c r="L4" s="119"/>
      <c r="M4" s="119"/>
      <c r="N4" s="119"/>
      <c r="O4" s="119"/>
      <c r="P4" s="119"/>
    </row>
    <row r="5" spans="1:16" s="127" customFormat="1" x14ac:dyDescent="0.2">
      <c r="A5" s="121" t="s">
        <v>155</v>
      </c>
      <c r="B5" s="122" t="s">
        <v>172</v>
      </c>
      <c r="C5" s="123" t="s">
        <v>173</v>
      </c>
      <c r="D5" s="121" t="s">
        <v>174</v>
      </c>
      <c r="E5" s="121"/>
      <c r="F5" s="121"/>
      <c r="G5" s="124" t="s">
        <v>175</v>
      </c>
      <c r="H5" s="124"/>
      <c r="I5" s="124"/>
      <c r="J5" s="124"/>
      <c r="K5" s="125"/>
      <c r="L5" s="126" t="s">
        <v>176</v>
      </c>
      <c r="M5" s="124"/>
      <c r="N5" s="124"/>
      <c r="O5" s="124"/>
      <c r="P5" s="121" t="s">
        <v>159</v>
      </c>
    </row>
    <row r="6" spans="1:16" s="127" customFormat="1" ht="36" x14ac:dyDescent="0.2">
      <c r="A6" s="121"/>
      <c r="B6" s="122"/>
      <c r="C6" s="123"/>
      <c r="D6" s="128" t="s">
        <v>177</v>
      </c>
      <c r="E6" s="129" t="s">
        <v>178</v>
      </c>
      <c r="F6" s="129" t="s">
        <v>179</v>
      </c>
      <c r="G6" s="129" t="s">
        <v>180</v>
      </c>
      <c r="H6" s="129" t="s">
        <v>181</v>
      </c>
      <c r="I6" s="129" t="s">
        <v>182</v>
      </c>
      <c r="J6" s="129" t="s">
        <v>183</v>
      </c>
      <c r="K6" s="130" t="s">
        <v>184</v>
      </c>
      <c r="L6" s="131"/>
      <c r="M6" s="129" t="s">
        <v>311</v>
      </c>
      <c r="N6" s="129" t="s">
        <v>312</v>
      </c>
      <c r="O6" s="129" t="s">
        <v>313</v>
      </c>
      <c r="P6" s="121"/>
    </row>
    <row r="7" spans="1:16" s="127" customFormat="1" x14ac:dyDescent="0.2">
      <c r="A7" s="132">
        <v>1</v>
      </c>
      <c r="B7" s="133" t="s">
        <v>185</v>
      </c>
      <c r="C7" s="134" t="s">
        <v>186</v>
      </c>
      <c r="D7" s="135" t="s">
        <v>187</v>
      </c>
      <c r="E7" s="135"/>
      <c r="F7" s="132"/>
      <c r="G7" s="136" t="s">
        <v>188</v>
      </c>
      <c r="H7" s="137">
        <v>1</v>
      </c>
      <c r="I7" s="138">
        <v>455000</v>
      </c>
      <c r="J7" s="138">
        <v>455000</v>
      </c>
      <c r="K7" s="139">
        <v>1</v>
      </c>
      <c r="L7" s="138">
        <v>0</v>
      </c>
      <c r="M7" s="138"/>
      <c r="N7" s="138"/>
      <c r="O7" s="138"/>
      <c r="P7" s="140" t="s">
        <v>189</v>
      </c>
    </row>
    <row r="8" spans="1:16" s="127" customFormat="1" x14ac:dyDescent="0.2">
      <c r="A8" s="141">
        <v>2</v>
      </c>
      <c r="B8" s="142" t="s">
        <v>190</v>
      </c>
      <c r="C8" s="143" t="s">
        <v>186</v>
      </c>
      <c r="D8" s="144" t="s">
        <v>187</v>
      </c>
      <c r="E8" s="144"/>
      <c r="F8" s="141"/>
      <c r="G8" s="145" t="s">
        <v>191</v>
      </c>
      <c r="H8" s="146">
        <v>1</v>
      </c>
      <c r="I8" s="147">
        <v>285000</v>
      </c>
      <c r="J8" s="148">
        <v>285000</v>
      </c>
      <c r="K8" s="149">
        <v>1</v>
      </c>
      <c r="L8" s="147">
        <v>0</v>
      </c>
      <c r="M8" s="147"/>
      <c r="N8" s="147"/>
      <c r="O8" s="147"/>
      <c r="P8" s="150" t="s">
        <v>192</v>
      </c>
    </row>
    <row r="9" spans="1:16" s="127" customFormat="1" x14ac:dyDescent="0.2">
      <c r="A9" s="151"/>
      <c r="B9" s="142" t="s">
        <v>190</v>
      </c>
      <c r="C9" s="143" t="s">
        <v>186</v>
      </c>
      <c r="D9" s="144" t="s">
        <v>187</v>
      </c>
      <c r="E9" s="152"/>
      <c r="F9" s="151"/>
      <c r="G9" s="153" t="s">
        <v>193</v>
      </c>
      <c r="H9" s="154">
        <v>3</v>
      </c>
      <c r="I9" s="155">
        <v>450000</v>
      </c>
      <c r="J9" s="155">
        <v>1350000</v>
      </c>
      <c r="K9" s="156">
        <v>1</v>
      </c>
      <c r="L9" s="155">
        <v>0</v>
      </c>
      <c r="M9" s="155"/>
      <c r="N9" s="155"/>
      <c r="O9" s="155"/>
      <c r="P9" s="157" t="s">
        <v>189</v>
      </c>
    </row>
    <row r="10" spans="1:16" s="127" customFormat="1" x14ac:dyDescent="0.2">
      <c r="A10" s="132">
        <v>3</v>
      </c>
      <c r="B10" s="133" t="s">
        <v>190</v>
      </c>
      <c r="C10" s="134" t="s">
        <v>194</v>
      </c>
      <c r="D10" s="135" t="s">
        <v>187</v>
      </c>
      <c r="E10" s="135"/>
      <c r="F10" s="132"/>
      <c r="G10" s="136" t="s">
        <v>195</v>
      </c>
      <c r="H10" s="137">
        <v>1</v>
      </c>
      <c r="I10" s="138">
        <v>485000</v>
      </c>
      <c r="J10" s="138">
        <v>485000</v>
      </c>
      <c r="K10" s="139">
        <v>0.41</v>
      </c>
      <c r="L10" s="138">
        <v>286150.00000000006</v>
      </c>
      <c r="M10" s="138"/>
      <c r="N10" s="138">
        <v>286150.00000000006</v>
      </c>
      <c r="O10" s="138"/>
      <c r="P10" s="140" t="s">
        <v>196</v>
      </c>
    </row>
    <row r="11" spans="1:16" s="127" customFormat="1" ht="24" x14ac:dyDescent="0.2">
      <c r="A11" s="132">
        <v>4</v>
      </c>
      <c r="B11" s="133" t="s">
        <v>190</v>
      </c>
      <c r="C11" s="134" t="s">
        <v>186</v>
      </c>
      <c r="D11" s="135" t="s">
        <v>197</v>
      </c>
      <c r="E11" s="135" t="s">
        <v>198</v>
      </c>
      <c r="F11" s="158" t="s">
        <v>199</v>
      </c>
      <c r="G11" s="136" t="s">
        <v>200</v>
      </c>
      <c r="H11" s="137">
        <v>1</v>
      </c>
      <c r="I11" s="138">
        <v>550000</v>
      </c>
      <c r="J11" s="138">
        <v>550000</v>
      </c>
      <c r="K11" s="139">
        <v>0.41</v>
      </c>
      <c r="L11" s="138">
        <v>324500.00000000006</v>
      </c>
      <c r="M11" s="138"/>
      <c r="N11" s="138">
        <v>325000</v>
      </c>
      <c r="O11" s="138"/>
      <c r="P11" s="140"/>
    </row>
    <row r="12" spans="1:16" s="127" customFormat="1" ht="17.25" customHeight="1" x14ac:dyDescent="0.2">
      <c r="A12" s="132">
        <v>5</v>
      </c>
      <c r="B12" s="133" t="s">
        <v>201</v>
      </c>
      <c r="C12" s="134" t="s">
        <v>202</v>
      </c>
      <c r="D12" s="135" t="s">
        <v>187</v>
      </c>
      <c r="E12" s="135"/>
      <c r="F12" s="158"/>
      <c r="G12" s="136" t="s">
        <v>191</v>
      </c>
      <c r="H12" s="137">
        <v>6</v>
      </c>
      <c r="I12" s="138">
        <v>285000</v>
      </c>
      <c r="J12" s="138">
        <v>1710000</v>
      </c>
      <c r="K12" s="139">
        <v>0.41</v>
      </c>
      <c r="L12" s="138">
        <v>1008900.0000000001</v>
      </c>
      <c r="M12" s="138">
        <v>1008900.0000000001</v>
      </c>
      <c r="N12" s="138"/>
      <c r="O12" s="138"/>
      <c r="P12" s="159" t="s">
        <v>203</v>
      </c>
    </row>
    <row r="13" spans="1:16" s="127" customFormat="1" ht="60" x14ac:dyDescent="0.2">
      <c r="A13" s="141">
        <v>6</v>
      </c>
      <c r="B13" s="142" t="s">
        <v>185</v>
      </c>
      <c r="C13" s="144" t="s">
        <v>204</v>
      </c>
      <c r="D13" s="144" t="s">
        <v>205</v>
      </c>
      <c r="E13" s="144" t="s">
        <v>206</v>
      </c>
      <c r="F13" s="160"/>
      <c r="G13" s="145" t="s">
        <v>207</v>
      </c>
      <c r="H13" s="146">
        <v>0</v>
      </c>
      <c r="I13" s="147">
        <v>465000</v>
      </c>
      <c r="J13" s="148">
        <v>0</v>
      </c>
      <c r="K13" s="149">
        <v>0.5</v>
      </c>
      <c r="L13" s="147">
        <v>0</v>
      </c>
      <c r="M13" s="147"/>
      <c r="N13" s="147"/>
      <c r="O13" s="147">
        <v>2797500</v>
      </c>
      <c r="P13" s="161" t="s">
        <v>208</v>
      </c>
    </row>
    <row r="14" spans="1:16" s="127" customFormat="1" ht="36" x14ac:dyDescent="0.2">
      <c r="A14" s="162"/>
      <c r="B14" s="142" t="s">
        <v>185</v>
      </c>
      <c r="C14" s="144" t="s">
        <v>204</v>
      </c>
      <c r="D14" s="144" t="s">
        <v>205</v>
      </c>
      <c r="E14" s="144"/>
      <c r="F14" s="163"/>
      <c r="G14" s="164" t="s">
        <v>209</v>
      </c>
      <c r="H14" s="165">
        <v>1</v>
      </c>
      <c r="I14" s="166">
        <v>285000</v>
      </c>
      <c r="J14" s="166">
        <v>285000</v>
      </c>
      <c r="K14" s="167">
        <v>0.5</v>
      </c>
      <c r="L14" s="147">
        <v>142500</v>
      </c>
      <c r="M14" s="166"/>
      <c r="N14" s="166"/>
      <c r="O14" s="166"/>
      <c r="P14" s="199" t="s">
        <v>210</v>
      </c>
    </row>
    <row r="15" spans="1:16" s="127" customFormat="1" ht="36" x14ac:dyDescent="0.2">
      <c r="A15" s="169"/>
      <c r="B15" s="142" t="s">
        <v>185</v>
      </c>
      <c r="C15" s="144" t="s">
        <v>204</v>
      </c>
      <c r="D15" s="144" t="s">
        <v>205</v>
      </c>
      <c r="E15" s="144"/>
      <c r="F15" s="170"/>
      <c r="G15" s="171" t="s">
        <v>195</v>
      </c>
      <c r="H15" s="172">
        <v>0</v>
      </c>
      <c r="I15" s="173">
        <v>485000</v>
      </c>
      <c r="J15" s="166">
        <v>0</v>
      </c>
      <c r="K15" s="174">
        <v>0.5</v>
      </c>
      <c r="L15" s="175">
        <v>0</v>
      </c>
      <c r="M15" s="173"/>
      <c r="N15" s="173"/>
      <c r="O15" s="173"/>
      <c r="P15" s="259" t="s">
        <v>211</v>
      </c>
    </row>
    <row r="16" spans="1:16" s="127" customFormat="1" ht="36" x14ac:dyDescent="0.2">
      <c r="A16" s="162"/>
      <c r="B16" s="142" t="s">
        <v>185</v>
      </c>
      <c r="C16" s="144" t="s">
        <v>204</v>
      </c>
      <c r="D16" s="144" t="s">
        <v>205</v>
      </c>
      <c r="E16" s="144"/>
      <c r="F16" s="163"/>
      <c r="G16" s="164" t="s">
        <v>200</v>
      </c>
      <c r="H16" s="165">
        <v>8</v>
      </c>
      <c r="I16" s="166">
        <v>550000</v>
      </c>
      <c r="J16" s="166">
        <v>4400000</v>
      </c>
      <c r="K16" s="167">
        <v>0.5</v>
      </c>
      <c r="L16" s="166">
        <v>2200000</v>
      </c>
      <c r="M16" s="166"/>
      <c r="N16" s="166"/>
      <c r="O16" s="166"/>
      <c r="P16" s="199" t="s">
        <v>212</v>
      </c>
    </row>
    <row r="17" spans="1:16" s="127" customFormat="1" ht="36" x14ac:dyDescent="0.2">
      <c r="A17" s="169"/>
      <c r="B17" s="142" t="s">
        <v>185</v>
      </c>
      <c r="C17" s="144" t="s">
        <v>204</v>
      </c>
      <c r="D17" s="144" t="s">
        <v>205</v>
      </c>
      <c r="E17" s="176"/>
      <c r="F17" s="170"/>
      <c r="G17" s="171" t="s">
        <v>213</v>
      </c>
      <c r="H17" s="172">
        <v>2</v>
      </c>
      <c r="I17" s="173">
        <v>455000</v>
      </c>
      <c r="J17" s="177">
        <v>910000</v>
      </c>
      <c r="K17" s="174">
        <v>0.5</v>
      </c>
      <c r="L17" s="175">
        <v>455000</v>
      </c>
      <c r="M17" s="173"/>
      <c r="N17" s="173"/>
      <c r="O17" s="173"/>
      <c r="P17" s="259" t="s">
        <v>214</v>
      </c>
    </row>
    <row r="18" spans="1:16" s="127" customFormat="1" x14ac:dyDescent="0.2">
      <c r="A18" s="178">
        <v>7</v>
      </c>
      <c r="B18" s="179" t="s">
        <v>215</v>
      </c>
      <c r="C18" s="180" t="s">
        <v>216</v>
      </c>
      <c r="D18" s="181" t="s">
        <v>187</v>
      </c>
      <c r="E18" s="182"/>
      <c r="F18" s="183"/>
      <c r="G18" s="184" t="s">
        <v>217</v>
      </c>
      <c r="H18" s="185">
        <v>1</v>
      </c>
      <c r="I18" s="186">
        <v>275000</v>
      </c>
      <c r="J18" s="148">
        <v>275000</v>
      </c>
      <c r="K18" s="187">
        <v>0.41</v>
      </c>
      <c r="L18" s="186">
        <v>162250.00000000003</v>
      </c>
      <c r="M18" s="186">
        <v>427750</v>
      </c>
      <c r="N18" s="186"/>
      <c r="O18" s="186"/>
      <c r="P18" s="188"/>
    </row>
    <row r="19" spans="1:16" s="127" customFormat="1" x14ac:dyDescent="0.2">
      <c r="A19" s="189"/>
      <c r="B19" s="190" t="s">
        <v>215</v>
      </c>
      <c r="C19" s="191" t="s">
        <v>216</v>
      </c>
      <c r="D19" s="152" t="s">
        <v>187</v>
      </c>
      <c r="E19" s="192"/>
      <c r="F19" s="193"/>
      <c r="G19" s="194" t="s">
        <v>193</v>
      </c>
      <c r="H19" s="195">
        <v>1</v>
      </c>
      <c r="I19" s="177">
        <v>450000</v>
      </c>
      <c r="J19" s="155">
        <v>450000</v>
      </c>
      <c r="K19" s="196">
        <v>0.41</v>
      </c>
      <c r="L19" s="177">
        <v>265500.00000000006</v>
      </c>
      <c r="M19" s="177"/>
      <c r="N19" s="177"/>
      <c r="O19" s="177"/>
      <c r="P19" s="197"/>
    </row>
    <row r="20" spans="1:16" s="127" customFormat="1" ht="44.25" customHeight="1" x14ac:dyDescent="0.2">
      <c r="A20" s="141">
        <v>8</v>
      </c>
      <c r="B20" s="142" t="s">
        <v>215</v>
      </c>
      <c r="C20" s="143" t="s">
        <v>186</v>
      </c>
      <c r="D20" s="144" t="s">
        <v>218</v>
      </c>
      <c r="E20" s="198"/>
      <c r="F20" s="163"/>
      <c r="G20" s="164" t="s">
        <v>209</v>
      </c>
      <c r="H20" s="165">
        <v>1</v>
      </c>
      <c r="I20" s="166">
        <v>285000</v>
      </c>
      <c r="J20" s="148">
        <v>285000</v>
      </c>
      <c r="K20" s="149">
        <v>1</v>
      </c>
      <c r="L20" s="147">
        <v>0</v>
      </c>
      <c r="M20" s="166"/>
      <c r="N20" s="166"/>
      <c r="O20" s="166"/>
      <c r="P20" s="199" t="s">
        <v>219</v>
      </c>
    </row>
    <row r="21" spans="1:16" s="127" customFormat="1" ht="36" x14ac:dyDescent="0.2">
      <c r="A21" s="162"/>
      <c r="B21" s="142" t="s">
        <v>215</v>
      </c>
      <c r="C21" s="143" t="s">
        <v>186</v>
      </c>
      <c r="D21" s="144" t="s">
        <v>218</v>
      </c>
      <c r="E21" s="198"/>
      <c r="F21" s="163"/>
      <c r="G21" s="164" t="s">
        <v>200</v>
      </c>
      <c r="H21" s="165">
        <v>1</v>
      </c>
      <c r="I21" s="166">
        <v>550000</v>
      </c>
      <c r="J21" s="166">
        <v>550000</v>
      </c>
      <c r="K21" s="149">
        <v>1</v>
      </c>
      <c r="L21" s="147">
        <v>0</v>
      </c>
      <c r="M21" s="166"/>
      <c r="N21" s="166"/>
      <c r="O21" s="166"/>
      <c r="P21" s="168"/>
    </row>
    <row r="22" spans="1:16" s="127" customFormat="1" ht="36" x14ac:dyDescent="0.2">
      <c r="A22" s="162"/>
      <c r="B22" s="142" t="s">
        <v>215</v>
      </c>
      <c r="C22" s="143" t="s">
        <v>186</v>
      </c>
      <c r="D22" s="144" t="s">
        <v>218</v>
      </c>
      <c r="E22" s="198"/>
      <c r="F22" s="163"/>
      <c r="G22" s="164" t="s">
        <v>193</v>
      </c>
      <c r="H22" s="165">
        <v>2</v>
      </c>
      <c r="I22" s="166">
        <v>450000</v>
      </c>
      <c r="J22" s="166">
        <v>900000</v>
      </c>
      <c r="K22" s="149">
        <v>1</v>
      </c>
      <c r="L22" s="147">
        <v>0</v>
      </c>
      <c r="M22" s="166"/>
      <c r="N22" s="166"/>
      <c r="O22" s="166"/>
      <c r="P22" s="168"/>
    </row>
    <row r="23" spans="1:16" s="127" customFormat="1" ht="36" x14ac:dyDescent="0.2">
      <c r="A23" s="162"/>
      <c r="B23" s="142" t="s">
        <v>215</v>
      </c>
      <c r="C23" s="143" t="s">
        <v>186</v>
      </c>
      <c r="D23" s="144" t="s">
        <v>218</v>
      </c>
      <c r="E23" s="198"/>
      <c r="F23" s="163"/>
      <c r="G23" s="164" t="s">
        <v>188</v>
      </c>
      <c r="H23" s="165">
        <v>1</v>
      </c>
      <c r="I23" s="166">
        <v>455000</v>
      </c>
      <c r="J23" s="166">
        <v>455000</v>
      </c>
      <c r="K23" s="149">
        <v>1</v>
      </c>
      <c r="L23" s="166">
        <v>0</v>
      </c>
      <c r="M23" s="166"/>
      <c r="N23" s="166"/>
      <c r="O23" s="166"/>
      <c r="P23" s="168"/>
    </row>
    <row r="24" spans="1:16" s="127" customFormat="1" ht="36" x14ac:dyDescent="0.2">
      <c r="A24" s="151"/>
      <c r="B24" s="190" t="s">
        <v>215</v>
      </c>
      <c r="C24" s="143" t="s">
        <v>186</v>
      </c>
      <c r="D24" s="144" t="s">
        <v>218</v>
      </c>
      <c r="E24" s="152"/>
      <c r="F24" s="200"/>
      <c r="G24" s="153" t="s">
        <v>213</v>
      </c>
      <c r="H24" s="154">
        <v>1</v>
      </c>
      <c r="I24" s="155">
        <v>455000</v>
      </c>
      <c r="J24" s="177">
        <v>455000</v>
      </c>
      <c r="K24" s="149">
        <v>1</v>
      </c>
      <c r="L24" s="177">
        <v>0</v>
      </c>
      <c r="M24" s="155"/>
      <c r="N24" s="155"/>
      <c r="O24" s="155"/>
      <c r="P24" s="157"/>
    </row>
    <row r="25" spans="1:16" s="127" customFormat="1" ht="36" x14ac:dyDescent="0.2">
      <c r="A25" s="178">
        <v>9</v>
      </c>
      <c r="B25" s="179" t="s">
        <v>220</v>
      </c>
      <c r="C25" s="201" t="s">
        <v>216</v>
      </c>
      <c r="D25" s="181" t="s">
        <v>221</v>
      </c>
      <c r="E25" s="182"/>
      <c r="F25" s="183"/>
      <c r="G25" s="184" t="s">
        <v>222</v>
      </c>
      <c r="H25" s="185">
        <v>1</v>
      </c>
      <c r="I25" s="186">
        <v>265000</v>
      </c>
      <c r="J25" s="148">
        <v>265000</v>
      </c>
      <c r="K25" s="187">
        <v>0.41</v>
      </c>
      <c r="L25" s="186">
        <v>156350.00000000003</v>
      </c>
      <c r="M25" s="186">
        <v>430000</v>
      </c>
      <c r="N25" s="186"/>
      <c r="O25" s="186"/>
      <c r="P25" s="188"/>
    </row>
    <row r="26" spans="1:16" s="127" customFormat="1" ht="36" x14ac:dyDescent="0.2">
      <c r="A26" s="151"/>
      <c r="B26" s="190" t="s">
        <v>220</v>
      </c>
      <c r="C26" s="202" t="s">
        <v>216</v>
      </c>
      <c r="D26" s="152" t="s">
        <v>221</v>
      </c>
      <c r="E26" s="152"/>
      <c r="F26" s="200"/>
      <c r="G26" s="153" t="s">
        <v>223</v>
      </c>
      <c r="H26" s="154">
        <v>1</v>
      </c>
      <c r="I26" s="155">
        <v>475000</v>
      </c>
      <c r="J26" s="155">
        <v>475000</v>
      </c>
      <c r="K26" s="156">
        <v>0.41</v>
      </c>
      <c r="L26" s="177">
        <v>280250.00000000006</v>
      </c>
      <c r="M26" s="155"/>
      <c r="N26" s="155"/>
      <c r="O26" s="155"/>
      <c r="P26" s="157"/>
    </row>
    <row r="27" spans="1:16" s="127" customFormat="1" ht="48" x14ac:dyDescent="0.2">
      <c r="A27" s="141">
        <v>10</v>
      </c>
      <c r="B27" s="142" t="s">
        <v>224</v>
      </c>
      <c r="C27" s="144" t="s">
        <v>204</v>
      </c>
      <c r="D27" s="144" t="s">
        <v>225</v>
      </c>
      <c r="E27" s="144" t="s">
        <v>226</v>
      </c>
      <c r="F27" s="160"/>
      <c r="G27" s="145" t="s">
        <v>207</v>
      </c>
      <c r="H27" s="146">
        <v>12</v>
      </c>
      <c r="I27" s="147">
        <v>465000</v>
      </c>
      <c r="J27" s="148">
        <v>5580000</v>
      </c>
      <c r="K27" s="149">
        <v>0.5</v>
      </c>
      <c r="L27" s="147">
        <v>2790000</v>
      </c>
      <c r="M27" s="147"/>
      <c r="N27" s="147"/>
      <c r="O27" s="147">
        <v>15735000</v>
      </c>
      <c r="P27" s="203"/>
    </row>
    <row r="28" spans="1:16" s="127" customFormat="1" ht="24" x14ac:dyDescent="0.2">
      <c r="A28" s="162"/>
      <c r="B28" s="142" t="s">
        <v>224</v>
      </c>
      <c r="C28" s="144" t="s">
        <v>204</v>
      </c>
      <c r="D28" s="144" t="s">
        <v>225</v>
      </c>
      <c r="E28" s="198"/>
      <c r="F28" s="163"/>
      <c r="G28" s="164" t="s">
        <v>223</v>
      </c>
      <c r="H28" s="165">
        <v>30</v>
      </c>
      <c r="I28" s="166">
        <v>475000</v>
      </c>
      <c r="J28" s="166">
        <v>14250000</v>
      </c>
      <c r="K28" s="167">
        <v>0.5</v>
      </c>
      <c r="L28" s="147">
        <v>7125000</v>
      </c>
      <c r="M28" s="166"/>
      <c r="N28" s="166"/>
      <c r="O28" s="166"/>
      <c r="P28" s="168"/>
    </row>
    <row r="29" spans="1:16" s="127" customFormat="1" ht="24" x14ac:dyDescent="0.2">
      <c r="A29" s="151"/>
      <c r="B29" s="190" t="s">
        <v>224</v>
      </c>
      <c r="C29" s="144" t="s">
        <v>204</v>
      </c>
      <c r="D29" s="144" t="s">
        <v>225</v>
      </c>
      <c r="E29" s="152"/>
      <c r="F29" s="200"/>
      <c r="G29" s="153" t="s">
        <v>195</v>
      </c>
      <c r="H29" s="154">
        <v>24</v>
      </c>
      <c r="I29" s="155">
        <v>485000</v>
      </c>
      <c r="J29" s="177">
        <v>11640000</v>
      </c>
      <c r="K29" s="156">
        <v>0.5</v>
      </c>
      <c r="L29" s="155">
        <v>5820000</v>
      </c>
      <c r="M29" s="155"/>
      <c r="N29" s="155"/>
      <c r="O29" s="155"/>
      <c r="P29" s="157"/>
    </row>
    <row r="30" spans="1:16" s="127" customFormat="1" ht="24" x14ac:dyDescent="0.2">
      <c r="A30" s="141">
        <v>12</v>
      </c>
      <c r="B30" s="142" t="s">
        <v>227</v>
      </c>
      <c r="C30" s="180" t="s">
        <v>186</v>
      </c>
      <c r="D30" s="181" t="s">
        <v>228</v>
      </c>
      <c r="E30" s="144" t="s">
        <v>229</v>
      </c>
      <c r="F30" s="160"/>
      <c r="G30" s="145" t="s">
        <v>230</v>
      </c>
      <c r="H30" s="146">
        <v>24</v>
      </c>
      <c r="I30" s="147">
        <v>455000</v>
      </c>
      <c r="J30" s="148">
        <v>10920000</v>
      </c>
      <c r="K30" s="149">
        <v>0.41</v>
      </c>
      <c r="L30" s="147">
        <v>6442800.0000000009</v>
      </c>
      <c r="M30" s="147"/>
      <c r="N30" s="147">
        <v>16531800.000000002</v>
      </c>
      <c r="O30" s="147"/>
      <c r="P30" s="204" t="s">
        <v>231</v>
      </c>
    </row>
    <row r="31" spans="1:16" s="127" customFormat="1" x14ac:dyDescent="0.2">
      <c r="A31" s="162"/>
      <c r="B31" s="142" t="s">
        <v>227</v>
      </c>
      <c r="C31" s="205" t="s">
        <v>186</v>
      </c>
      <c r="D31" s="198" t="s">
        <v>228</v>
      </c>
      <c r="E31" s="144"/>
      <c r="F31" s="163"/>
      <c r="G31" s="164" t="s">
        <v>195</v>
      </c>
      <c r="H31" s="165">
        <v>12</v>
      </c>
      <c r="I31" s="166">
        <v>485000</v>
      </c>
      <c r="J31" s="166">
        <v>5820000</v>
      </c>
      <c r="K31" s="167">
        <v>0.41</v>
      </c>
      <c r="L31" s="147">
        <v>3433800.0000000005</v>
      </c>
      <c r="M31" s="166"/>
      <c r="N31" s="166"/>
      <c r="O31" s="166"/>
      <c r="P31" s="206"/>
    </row>
    <row r="32" spans="1:16" s="127" customFormat="1" x14ac:dyDescent="0.2">
      <c r="A32" s="162"/>
      <c r="B32" s="142" t="s">
        <v>227</v>
      </c>
      <c r="C32" s="205" t="s">
        <v>186</v>
      </c>
      <c r="D32" s="198" t="s">
        <v>228</v>
      </c>
      <c r="E32" s="144"/>
      <c r="F32" s="163"/>
      <c r="G32" s="164" t="s">
        <v>232</v>
      </c>
      <c r="H32" s="165">
        <v>12</v>
      </c>
      <c r="I32" s="166">
        <v>485000</v>
      </c>
      <c r="J32" s="166">
        <v>5820000</v>
      </c>
      <c r="K32" s="167">
        <v>0.41</v>
      </c>
      <c r="L32" s="147">
        <v>3433800.0000000005</v>
      </c>
      <c r="M32" s="166"/>
      <c r="N32" s="166"/>
      <c r="O32" s="166"/>
      <c r="P32" s="206"/>
    </row>
    <row r="33" spans="1:16" s="127" customFormat="1" x14ac:dyDescent="0.2">
      <c r="A33" s="151"/>
      <c r="B33" s="142" t="s">
        <v>227</v>
      </c>
      <c r="C33" s="143" t="s">
        <v>186</v>
      </c>
      <c r="D33" s="144" t="s">
        <v>228</v>
      </c>
      <c r="E33" s="144"/>
      <c r="F33" s="200"/>
      <c r="G33" s="153" t="s">
        <v>213</v>
      </c>
      <c r="H33" s="154">
        <v>12</v>
      </c>
      <c r="I33" s="155">
        <v>455000</v>
      </c>
      <c r="J33" s="177">
        <v>5460000</v>
      </c>
      <c r="K33" s="156">
        <v>0.41</v>
      </c>
      <c r="L33" s="155">
        <v>3221400.0000000005</v>
      </c>
      <c r="M33" s="155"/>
      <c r="N33" s="155"/>
      <c r="O33" s="155"/>
      <c r="P33" s="207"/>
    </row>
    <row r="34" spans="1:16" s="127" customFormat="1" x14ac:dyDescent="0.2">
      <c r="A34" s="178"/>
      <c r="B34" s="179" t="s">
        <v>233</v>
      </c>
      <c r="C34" s="208" t="s">
        <v>216</v>
      </c>
      <c r="D34" s="182" t="s">
        <v>187</v>
      </c>
      <c r="E34" s="182"/>
      <c r="F34" s="183"/>
      <c r="G34" s="184" t="s">
        <v>223</v>
      </c>
      <c r="H34" s="185">
        <v>1</v>
      </c>
      <c r="I34" s="186">
        <v>475000</v>
      </c>
      <c r="J34" s="148">
        <v>475000</v>
      </c>
      <c r="K34" s="187">
        <v>0.41</v>
      </c>
      <c r="L34" s="186">
        <v>280250.00000000006</v>
      </c>
      <c r="M34" s="186">
        <v>566400</v>
      </c>
      <c r="N34" s="186"/>
      <c r="O34" s="186"/>
      <c r="P34" s="188"/>
    </row>
    <row r="35" spans="1:16" s="127" customFormat="1" x14ac:dyDescent="0.2">
      <c r="A35" s="151"/>
      <c r="B35" s="190"/>
      <c r="C35" s="208" t="s">
        <v>216</v>
      </c>
      <c r="D35" s="182" t="s">
        <v>187</v>
      </c>
      <c r="E35" s="144"/>
      <c r="F35" s="200"/>
      <c r="G35" s="153" t="s">
        <v>195</v>
      </c>
      <c r="H35" s="154">
        <v>1</v>
      </c>
      <c r="I35" s="155">
        <v>485000</v>
      </c>
      <c r="J35" s="155">
        <v>485000</v>
      </c>
      <c r="K35" s="156">
        <v>0.41</v>
      </c>
      <c r="L35" s="177">
        <v>286150.00000000006</v>
      </c>
      <c r="M35" s="155"/>
      <c r="N35" s="155"/>
      <c r="O35" s="155"/>
      <c r="P35" s="157"/>
    </row>
    <row r="36" spans="1:16" s="127" customFormat="1" ht="24" x14ac:dyDescent="0.2">
      <c r="A36" s="178">
        <v>14</v>
      </c>
      <c r="B36" s="179" t="s">
        <v>234</v>
      </c>
      <c r="C36" s="180" t="s">
        <v>186</v>
      </c>
      <c r="D36" s="181" t="s">
        <v>235</v>
      </c>
      <c r="E36" s="182"/>
      <c r="F36" s="183"/>
      <c r="G36" s="184" t="s">
        <v>223</v>
      </c>
      <c r="H36" s="185">
        <v>1</v>
      </c>
      <c r="I36" s="186">
        <v>475000</v>
      </c>
      <c r="J36" s="148">
        <v>475000</v>
      </c>
      <c r="K36" s="187">
        <v>1</v>
      </c>
      <c r="L36" s="186">
        <v>0</v>
      </c>
      <c r="M36" s="186"/>
      <c r="N36" s="186"/>
      <c r="O36" s="186"/>
      <c r="P36" s="188"/>
    </row>
    <row r="37" spans="1:16" s="127" customFormat="1" ht="24" x14ac:dyDescent="0.2">
      <c r="A37" s="151"/>
      <c r="B37" s="190" t="s">
        <v>234</v>
      </c>
      <c r="C37" s="191" t="s">
        <v>186</v>
      </c>
      <c r="D37" s="152" t="s">
        <v>235</v>
      </c>
      <c r="E37" s="152"/>
      <c r="F37" s="200"/>
      <c r="G37" s="153" t="s">
        <v>188</v>
      </c>
      <c r="H37" s="154">
        <v>1</v>
      </c>
      <c r="I37" s="155">
        <v>455000</v>
      </c>
      <c r="J37" s="155">
        <v>455000</v>
      </c>
      <c r="K37" s="156">
        <v>1</v>
      </c>
      <c r="L37" s="177">
        <v>0</v>
      </c>
      <c r="M37" s="155"/>
      <c r="N37" s="155"/>
      <c r="O37" s="155"/>
      <c r="P37" s="157"/>
    </row>
    <row r="38" spans="1:16" s="127" customFormat="1" x14ac:dyDescent="0.2">
      <c r="A38" s="141">
        <v>15</v>
      </c>
      <c r="B38" s="142" t="s">
        <v>236</v>
      </c>
      <c r="C38" s="143" t="s">
        <v>186</v>
      </c>
      <c r="D38" s="144" t="s">
        <v>237</v>
      </c>
      <c r="E38" s="144"/>
      <c r="F38" s="160" t="s">
        <v>238</v>
      </c>
      <c r="G38" s="145" t="s">
        <v>195</v>
      </c>
      <c r="H38" s="146">
        <v>2</v>
      </c>
      <c r="I38" s="147">
        <v>485000</v>
      </c>
      <c r="J38" s="148">
        <v>970000</v>
      </c>
      <c r="K38" s="149">
        <v>0.41</v>
      </c>
      <c r="L38" s="147">
        <v>572300.00000000012</v>
      </c>
      <c r="M38" s="147"/>
      <c r="N38" s="147">
        <v>1109200.0000000002</v>
      </c>
      <c r="O38" s="147"/>
      <c r="P38" s="150"/>
    </row>
    <row r="39" spans="1:16" s="127" customFormat="1" x14ac:dyDescent="0.2">
      <c r="A39" s="151"/>
      <c r="B39" s="190" t="s">
        <v>236</v>
      </c>
      <c r="C39" s="191" t="s">
        <v>186</v>
      </c>
      <c r="D39" s="152" t="s">
        <v>237</v>
      </c>
      <c r="E39" s="152"/>
      <c r="F39" s="200" t="s">
        <v>238</v>
      </c>
      <c r="G39" s="153" t="s">
        <v>213</v>
      </c>
      <c r="H39" s="154">
        <v>2</v>
      </c>
      <c r="I39" s="155">
        <v>455000</v>
      </c>
      <c r="J39" s="155">
        <v>910000</v>
      </c>
      <c r="K39" s="156">
        <v>0.41</v>
      </c>
      <c r="L39" s="155">
        <v>536900.00000000012</v>
      </c>
      <c r="M39" s="155"/>
      <c r="N39" s="155"/>
      <c r="O39" s="155"/>
      <c r="P39" s="157"/>
    </row>
    <row r="40" spans="1:16" s="127" customFormat="1" ht="96" x14ac:dyDescent="0.2">
      <c r="A40" s="141">
        <v>16</v>
      </c>
      <c r="B40" s="142" t="s">
        <v>234</v>
      </c>
      <c r="C40" s="143" t="s">
        <v>186</v>
      </c>
      <c r="D40" s="144" t="s">
        <v>239</v>
      </c>
      <c r="E40" s="144" t="s">
        <v>240</v>
      </c>
      <c r="F40" s="160"/>
      <c r="G40" s="145" t="s">
        <v>230</v>
      </c>
      <c r="H40" s="146">
        <v>5</v>
      </c>
      <c r="I40" s="147">
        <v>455000</v>
      </c>
      <c r="J40" s="148">
        <v>2275000</v>
      </c>
      <c r="K40" s="149">
        <v>0.41</v>
      </c>
      <c r="L40" s="147">
        <v>1342250.0000000002</v>
      </c>
      <c r="M40" s="147"/>
      <c r="N40" s="147">
        <v>1767050.0000000002</v>
      </c>
      <c r="O40" s="147"/>
      <c r="P40" s="150"/>
    </row>
    <row r="41" spans="1:16" s="127" customFormat="1" ht="48" x14ac:dyDescent="0.2">
      <c r="A41" s="162"/>
      <c r="B41" s="142" t="s">
        <v>234</v>
      </c>
      <c r="C41" s="143" t="s">
        <v>186</v>
      </c>
      <c r="D41" s="144" t="s">
        <v>239</v>
      </c>
      <c r="E41" s="198"/>
      <c r="F41" s="163"/>
      <c r="G41" s="164" t="s">
        <v>222</v>
      </c>
      <c r="H41" s="165">
        <v>1</v>
      </c>
      <c r="I41" s="166">
        <v>265000</v>
      </c>
      <c r="J41" s="166">
        <v>265000</v>
      </c>
      <c r="K41" s="167">
        <v>0.41</v>
      </c>
      <c r="L41" s="147">
        <v>156350.00000000003</v>
      </c>
      <c r="M41" s="166"/>
      <c r="N41" s="166"/>
      <c r="O41" s="166"/>
      <c r="P41" s="168"/>
    </row>
    <row r="42" spans="1:16" s="127" customFormat="1" ht="60" x14ac:dyDescent="0.2">
      <c r="A42" s="151"/>
      <c r="B42" s="190" t="s">
        <v>234</v>
      </c>
      <c r="C42" s="191" t="s">
        <v>186</v>
      </c>
      <c r="D42" s="152" t="s">
        <v>239</v>
      </c>
      <c r="E42" s="152"/>
      <c r="F42" s="200"/>
      <c r="G42" s="153" t="s">
        <v>188</v>
      </c>
      <c r="H42" s="154">
        <v>1</v>
      </c>
      <c r="I42" s="155">
        <v>455000</v>
      </c>
      <c r="J42" s="177">
        <v>455000</v>
      </c>
      <c r="K42" s="156">
        <v>0.41</v>
      </c>
      <c r="L42" s="155">
        <v>268450.00000000006</v>
      </c>
      <c r="M42" s="155"/>
      <c r="N42" s="155"/>
      <c r="O42" s="155"/>
      <c r="P42" s="209" t="s">
        <v>241</v>
      </c>
    </row>
    <row r="43" spans="1:16" s="127" customFormat="1" ht="48" x14ac:dyDescent="0.2">
      <c r="A43" s="132">
        <v>17</v>
      </c>
      <c r="B43" s="133" t="s">
        <v>236</v>
      </c>
      <c r="C43" s="134" t="s">
        <v>216</v>
      </c>
      <c r="D43" s="135" t="s">
        <v>242</v>
      </c>
      <c r="E43" s="135"/>
      <c r="F43" s="158"/>
      <c r="G43" s="136" t="s">
        <v>243</v>
      </c>
      <c r="H43" s="137">
        <v>1</v>
      </c>
      <c r="I43" s="138">
        <v>255000</v>
      </c>
      <c r="J43" s="138">
        <v>255000</v>
      </c>
      <c r="K43" s="139">
        <v>0.41</v>
      </c>
      <c r="L43" s="138">
        <v>150450.00000000003</v>
      </c>
      <c r="M43" s="138">
        <v>142000</v>
      </c>
      <c r="N43" s="138"/>
      <c r="O43" s="138"/>
      <c r="P43" s="159"/>
    </row>
    <row r="44" spans="1:16" s="127" customFormat="1" ht="60" x14ac:dyDescent="0.2">
      <c r="A44" s="141">
        <v>18</v>
      </c>
      <c r="B44" s="142" t="s">
        <v>244</v>
      </c>
      <c r="C44" s="143" t="s">
        <v>186</v>
      </c>
      <c r="D44" s="144" t="s">
        <v>228</v>
      </c>
      <c r="E44" s="144" t="s">
        <v>245</v>
      </c>
      <c r="F44" s="160"/>
      <c r="G44" s="145" t="s">
        <v>243</v>
      </c>
      <c r="H44" s="146">
        <v>24</v>
      </c>
      <c r="I44" s="147">
        <v>255000</v>
      </c>
      <c r="J44" s="148">
        <v>6120000</v>
      </c>
      <c r="K44" s="149">
        <v>0.41</v>
      </c>
      <c r="L44" s="147">
        <v>3610800.0000000005</v>
      </c>
      <c r="M44" s="147"/>
      <c r="N44" s="147"/>
      <c r="O44" s="147">
        <v>10266000.000000002</v>
      </c>
      <c r="P44" s="150"/>
    </row>
    <row r="45" spans="1:16" s="127" customFormat="1" x14ac:dyDescent="0.2">
      <c r="A45" s="162"/>
      <c r="B45" s="142" t="s">
        <v>244</v>
      </c>
      <c r="C45" s="143" t="s">
        <v>186</v>
      </c>
      <c r="D45" s="144" t="s">
        <v>228</v>
      </c>
      <c r="E45" s="198"/>
      <c r="F45" s="163"/>
      <c r="G45" s="164" t="s">
        <v>230</v>
      </c>
      <c r="H45" s="165">
        <v>12</v>
      </c>
      <c r="I45" s="166">
        <v>455000</v>
      </c>
      <c r="J45" s="166">
        <v>5460000</v>
      </c>
      <c r="K45" s="167">
        <v>0.41</v>
      </c>
      <c r="L45" s="147">
        <v>3221400.0000000005</v>
      </c>
      <c r="M45" s="166"/>
      <c r="N45" s="166"/>
      <c r="O45" s="166"/>
      <c r="P45" s="168"/>
    </row>
    <row r="46" spans="1:16" s="127" customFormat="1" x14ac:dyDescent="0.2">
      <c r="A46" s="151"/>
      <c r="B46" s="142" t="s">
        <v>244</v>
      </c>
      <c r="C46" s="191" t="s">
        <v>186</v>
      </c>
      <c r="D46" s="152" t="s">
        <v>228</v>
      </c>
      <c r="E46" s="152"/>
      <c r="F46" s="200"/>
      <c r="G46" s="153" t="s">
        <v>232</v>
      </c>
      <c r="H46" s="154">
        <v>12</v>
      </c>
      <c r="I46" s="155">
        <v>485000</v>
      </c>
      <c r="J46" s="177">
        <v>5820000</v>
      </c>
      <c r="K46" s="156">
        <v>0.41</v>
      </c>
      <c r="L46" s="155">
        <v>3433800.0000000005</v>
      </c>
      <c r="M46" s="155"/>
      <c r="N46" s="155"/>
      <c r="O46" s="155"/>
      <c r="P46" s="157"/>
    </row>
    <row r="47" spans="1:16" s="127" customFormat="1" ht="24" x14ac:dyDescent="0.2">
      <c r="A47" s="141">
        <v>19</v>
      </c>
      <c r="B47" s="210" t="s">
        <v>246</v>
      </c>
      <c r="C47" s="143" t="s">
        <v>204</v>
      </c>
      <c r="D47" s="144" t="s">
        <v>247</v>
      </c>
      <c r="E47" s="144"/>
      <c r="F47" s="160"/>
      <c r="G47" s="145" t="s">
        <v>200</v>
      </c>
      <c r="H47" s="146">
        <v>1</v>
      </c>
      <c r="I47" s="147">
        <v>550000</v>
      </c>
      <c r="J47" s="148">
        <v>550000</v>
      </c>
      <c r="K47" s="149">
        <v>0.4</v>
      </c>
      <c r="L47" s="147">
        <v>330000</v>
      </c>
      <c r="M47" s="147">
        <v>603000</v>
      </c>
      <c r="N47" s="147"/>
      <c r="O47" s="147"/>
      <c r="P47" s="150"/>
    </row>
    <row r="48" spans="1:16" s="127" customFormat="1" ht="24" x14ac:dyDescent="0.2">
      <c r="A48" s="151"/>
      <c r="B48" s="142" t="s">
        <v>246</v>
      </c>
      <c r="C48" s="143" t="s">
        <v>204</v>
      </c>
      <c r="D48" s="144" t="s">
        <v>247</v>
      </c>
      <c r="E48" s="152"/>
      <c r="F48" s="200"/>
      <c r="G48" s="153" t="s">
        <v>213</v>
      </c>
      <c r="H48" s="154">
        <v>1</v>
      </c>
      <c r="I48" s="155">
        <v>455000</v>
      </c>
      <c r="J48" s="155">
        <v>455000</v>
      </c>
      <c r="K48" s="156">
        <v>0.4</v>
      </c>
      <c r="L48" s="155">
        <v>273000</v>
      </c>
      <c r="M48" s="155"/>
      <c r="N48" s="155"/>
      <c r="O48" s="155"/>
      <c r="P48" s="157"/>
    </row>
    <row r="49" spans="1:16" s="127" customFormat="1" ht="48" x14ac:dyDescent="0.2">
      <c r="A49" s="132">
        <v>20</v>
      </c>
      <c r="B49" s="133" t="s">
        <v>246</v>
      </c>
      <c r="C49" s="134" t="s">
        <v>186</v>
      </c>
      <c r="D49" s="135" t="s">
        <v>248</v>
      </c>
      <c r="E49" s="135" t="s">
        <v>249</v>
      </c>
      <c r="F49" s="158" t="s">
        <v>250</v>
      </c>
      <c r="G49" s="136" t="s">
        <v>243</v>
      </c>
      <c r="H49" s="137">
        <v>5</v>
      </c>
      <c r="I49" s="138">
        <v>255000</v>
      </c>
      <c r="J49" s="138">
        <v>1275000</v>
      </c>
      <c r="K49" s="139">
        <v>0.5</v>
      </c>
      <c r="L49" s="138">
        <v>637500</v>
      </c>
      <c r="M49" s="138"/>
      <c r="N49" s="138"/>
      <c r="O49" s="138">
        <v>637500</v>
      </c>
      <c r="P49" s="140"/>
    </row>
    <row r="50" spans="1:16" s="127" customFormat="1" x14ac:dyDescent="0.2">
      <c r="A50" s="132">
        <v>21</v>
      </c>
      <c r="B50" s="133" t="s">
        <v>251</v>
      </c>
      <c r="C50" s="134" t="s">
        <v>186</v>
      </c>
      <c r="D50" s="135" t="s">
        <v>252</v>
      </c>
      <c r="E50" s="135" t="s">
        <v>253</v>
      </c>
      <c r="F50" s="158"/>
      <c r="G50" s="136" t="s">
        <v>195</v>
      </c>
      <c r="H50" s="137">
        <v>12</v>
      </c>
      <c r="I50" s="138">
        <v>485000</v>
      </c>
      <c r="J50" s="138">
        <v>5820000</v>
      </c>
      <c r="K50" s="139">
        <v>0.3</v>
      </c>
      <c r="L50" s="138">
        <v>4073999.9999999995</v>
      </c>
      <c r="M50" s="138"/>
      <c r="N50" s="138">
        <v>4073999.9999999995</v>
      </c>
      <c r="O50" s="138"/>
      <c r="P50" s="140"/>
    </row>
    <row r="51" spans="1:16" s="127" customFormat="1" ht="49.5" customHeight="1" x14ac:dyDescent="0.2">
      <c r="A51" s="141">
        <v>22</v>
      </c>
      <c r="B51" s="142" t="s">
        <v>254</v>
      </c>
      <c r="C51" s="144" t="s">
        <v>204</v>
      </c>
      <c r="D51" s="144" t="s">
        <v>255</v>
      </c>
      <c r="E51" s="144"/>
      <c r="F51" s="160"/>
      <c r="G51" s="145" t="s">
        <v>243</v>
      </c>
      <c r="H51" s="146">
        <v>5</v>
      </c>
      <c r="I51" s="147">
        <v>255000</v>
      </c>
      <c r="J51" s="148">
        <v>1275000</v>
      </c>
      <c r="K51" s="149">
        <v>0.3</v>
      </c>
      <c r="L51" s="147">
        <v>892500</v>
      </c>
      <c r="M51" s="147"/>
      <c r="N51" s="147"/>
      <c r="O51" s="147">
        <v>26638500</v>
      </c>
      <c r="P51" s="211" t="s">
        <v>256</v>
      </c>
    </row>
    <row r="52" spans="1:16" s="127" customFormat="1" ht="24" x14ac:dyDescent="0.2">
      <c r="A52" s="162"/>
      <c r="B52" s="142" t="s">
        <v>254</v>
      </c>
      <c r="C52" s="144" t="s">
        <v>204</v>
      </c>
      <c r="D52" s="144" t="s">
        <v>255</v>
      </c>
      <c r="E52" s="198"/>
      <c r="F52" s="163"/>
      <c r="G52" s="164" t="s">
        <v>230</v>
      </c>
      <c r="H52" s="165">
        <v>6</v>
      </c>
      <c r="I52" s="166">
        <v>455000</v>
      </c>
      <c r="J52" s="166">
        <v>2730000</v>
      </c>
      <c r="K52" s="167">
        <v>0.3</v>
      </c>
      <c r="L52" s="147">
        <v>1910999.9999999998</v>
      </c>
      <c r="M52" s="166"/>
      <c r="N52" s="166"/>
      <c r="O52" s="166"/>
      <c r="P52" s="212" t="s">
        <v>257</v>
      </c>
    </row>
    <row r="53" spans="1:16" s="127" customFormat="1" ht="24" x14ac:dyDescent="0.2">
      <c r="A53" s="162"/>
      <c r="B53" s="142" t="s">
        <v>254</v>
      </c>
      <c r="C53" s="144" t="s">
        <v>204</v>
      </c>
      <c r="D53" s="144" t="s">
        <v>255</v>
      </c>
      <c r="E53" s="198"/>
      <c r="F53" s="163"/>
      <c r="G53" s="164" t="s">
        <v>222</v>
      </c>
      <c r="H53" s="165">
        <v>15</v>
      </c>
      <c r="I53" s="166">
        <v>265000</v>
      </c>
      <c r="J53" s="166">
        <v>3975000</v>
      </c>
      <c r="K53" s="167">
        <v>0.3</v>
      </c>
      <c r="L53" s="147">
        <v>2782500</v>
      </c>
      <c r="M53" s="166"/>
      <c r="N53" s="166"/>
      <c r="O53" s="166"/>
      <c r="P53" s="213"/>
    </row>
    <row r="54" spans="1:16" s="127" customFormat="1" ht="24" x14ac:dyDescent="0.2">
      <c r="A54" s="162"/>
      <c r="B54" s="142" t="s">
        <v>254</v>
      </c>
      <c r="C54" s="144" t="s">
        <v>204</v>
      </c>
      <c r="D54" s="144" t="s">
        <v>255</v>
      </c>
      <c r="E54" s="198"/>
      <c r="F54" s="163"/>
      <c r="G54" s="164" t="s">
        <v>207</v>
      </c>
      <c r="H54" s="165">
        <v>10</v>
      </c>
      <c r="I54" s="166">
        <v>465000</v>
      </c>
      <c r="J54" s="166">
        <v>4650000</v>
      </c>
      <c r="K54" s="167">
        <v>0.3</v>
      </c>
      <c r="L54" s="147">
        <v>3255000</v>
      </c>
      <c r="M54" s="166"/>
      <c r="N54" s="166"/>
      <c r="O54" s="166"/>
      <c r="P54" s="213"/>
    </row>
    <row r="55" spans="1:16" s="127" customFormat="1" ht="24" x14ac:dyDescent="0.2">
      <c r="A55" s="162"/>
      <c r="B55" s="142" t="s">
        <v>254</v>
      </c>
      <c r="C55" s="144" t="s">
        <v>204</v>
      </c>
      <c r="D55" s="144" t="s">
        <v>255</v>
      </c>
      <c r="E55" s="198"/>
      <c r="F55" s="163"/>
      <c r="G55" s="164" t="s">
        <v>223</v>
      </c>
      <c r="H55" s="165">
        <v>10</v>
      </c>
      <c r="I55" s="166">
        <v>475000</v>
      </c>
      <c r="J55" s="166">
        <v>4750000</v>
      </c>
      <c r="K55" s="167">
        <v>0.3</v>
      </c>
      <c r="L55" s="147">
        <v>3325000</v>
      </c>
      <c r="M55" s="166"/>
      <c r="N55" s="166"/>
      <c r="O55" s="166"/>
      <c r="P55" s="213"/>
    </row>
    <row r="56" spans="1:16" s="127" customFormat="1" ht="24" x14ac:dyDescent="0.2">
      <c r="A56" s="162"/>
      <c r="B56" s="142" t="s">
        <v>254</v>
      </c>
      <c r="C56" s="144" t="s">
        <v>204</v>
      </c>
      <c r="D56" s="144" t="s">
        <v>255</v>
      </c>
      <c r="E56" s="198"/>
      <c r="F56" s="163"/>
      <c r="G56" s="164" t="s">
        <v>195</v>
      </c>
      <c r="H56" s="165">
        <v>12</v>
      </c>
      <c r="I56" s="166">
        <v>485000</v>
      </c>
      <c r="J56" s="166">
        <v>5820000</v>
      </c>
      <c r="K56" s="167">
        <v>0.3</v>
      </c>
      <c r="L56" s="147">
        <v>4073999.9999999995</v>
      </c>
      <c r="M56" s="166"/>
      <c r="N56" s="166"/>
      <c r="O56" s="166"/>
      <c r="P56" s="213"/>
    </row>
    <row r="57" spans="1:16" s="127" customFormat="1" ht="24" x14ac:dyDescent="0.2">
      <c r="A57" s="162"/>
      <c r="B57" s="142" t="s">
        <v>254</v>
      </c>
      <c r="C57" s="144" t="s">
        <v>204</v>
      </c>
      <c r="D57" s="144" t="s">
        <v>255</v>
      </c>
      <c r="E57" s="198"/>
      <c r="F57" s="163"/>
      <c r="G57" s="164" t="s">
        <v>200</v>
      </c>
      <c r="H57" s="165">
        <v>18</v>
      </c>
      <c r="I57" s="166">
        <v>550000</v>
      </c>
      <c r="J57" s="166">
        <v>9900000</v>
      </c>
      <c r="K57" s="167">
        <v>0.3</v>
      </c>
      <c r="L57" s="147">
        <v>6930000</v>
      </c>
      <c r="M57" s="166"/>
      <c r="N57" s="166"/>
      <c r="O57" s="166"/>
      <c r="P57" s="213"/>
    </row>
    <row r="58" spans="1:16" s="127" customFormat="1" ht="24" x14ac:dyDescent="0.2">
      <c r="A58" s="162"/>
      <c r="B58" s="142" t="s">
        <v>254</v>
      </c>
      <c r="C58" s="144" t="s">
        <v>204</v>
      </c>
      <c r="D58" s="144" t="s">
        <v>255</v>
      </c>
      <c r="E58" s="198"/>
      <c r="F58" s="163"/>
      <c r="G58" s="164" t="s">
        <v>193</v>
      </c>
      <c r="H58" s="165">
        <v>10</v>
      </c>
      <c r="I58" s="166">
        <v>450000</v>
      </c>
      <c r="J58" s="166">
        <v>4500000</v>
      </c>
      <c r="K58" s="167">
        <v>0.3</v>
      </c>
      <c r="L58" s="147">
        <v>3150000</v>
      </c>
      <c r="M58" s="166"/>
      <c r="N58" s="166"/>
      <c r="O58" s="166"/>
      <c r="P58" s="214"/>
    </row>
    <row r="59" spans="1:16" s="127" customFormat="1" ht="47.25" customHeight="1" x14ac:dyDescent="0.2">
      <c r="A59" s="151"/>
      <c r="B59" s="190" t="s">
        <v>254</v>
      </c>
      <c r="C59" s="152" t="s">
        <v>204</v>
      </c>
      <c r="D59" s="152" t="s">
        <v>255</v>
      </c>
      <c r="E59" s="152"/>
      <c r="F59" s="200"/>
      <c r="G59" s="153" t="s">
        <v>188</v>
      </c>
      <c r="H59" s="154">
        <v>1</v>
      </c>
      <c r="I59" s="155">
        <v>455000</v>
      </c>
      <c r="J59" s="177">
        <v>455000</v>
      </c>
      <c r="K59" s="156">
        <v>0.3</v>
      </c>
      <c r="L59" s="155">
        <v>318500</v>
      </c>
      <c r="M59" s="155"/>
      <c r="N59" s="155"/>
      <c r="O59" s="155"/>
      <c r="P59" s="209" t="s">
        <v>258</v>
      </c>
    </row>
    <row r="60" spans="1:16" s="127" customFormat="1" x14ac:dyDescent="0.2">
      <c r="A60" s="141">
        <v>23</v>
      </c>
      <c r="B60" s="142" t="s">
        <v>259</v>
      </c>
      <c r="C60" s="143" t="s">
        <v>186</v>
      </c>
      <c r="D60" s="144" t="s">
        <v>260</v>
      </c>
      <c r="E60" s="144"/>
      <c r="F60" s="160"/>
      <c r="G60" s="145" t="s">
        <v>230</v>
      </c>
      <c r="H60" s="146">
        <v>1</v>
      </c>
      <c r="I60" s="147">
        <v>455000</v>
      </c>
      <c r="J60" s="148">
        <v>455000</v>
      </c>
      <c r="K60" s="149">
        <v>0.2</v>
      </c>
      <c r="L60" s="147">
        <v>364000</v>
      </c>
      <c r="M60" s="147"/>
      <c r="N60" s="147"/>
      <c r="O60" s="147">
        <v>804000</v>
      </c>
      <c r="P60" s="150"/>
    </row>
    <row r="61" spans="1:16" s="127" customFormat="1" x14ac:dyDescent="0.2">
      <c r="A61" s="151"/>
      <c r="B61" s="142" t="s">
        <v>259</v>
      </c>
      <c r="C61" s="143" t="s">
        <v>186</v>
      </c>
      <c r="D61" s="144" t="s">
        <v>260</v>
      </c>
      <c r="E61" s="152"/>
      <c r="F61" s="200"/>
      <c r="G61" s="153" t="s">
        <v>200</v>
      </c>
      <c r="H61" s="154">
        <v>1</v>
      </c>
      <c r="I61" s="155">
        <v>550000</v>
      </c>
      <c r="J61" s="155">
        <v>550000</v>
      </c>
      <c r="K61" s="156">
        <v>0.2</v>
      </c>
      <c r="L61" s="155">
        <v>440000</v>
      </c>
      <c r="M61" s="155"/>
      <c r="N61" s="155"/>
      <c r="O61" s="155"/>
      <c r="P61" s="157"/>
    </row>
    <row r="62" spans="1:16" s="127" customFormat="1" ht="36" x14ac:dyDescent="0.2">
      <c r="A62" s="132">
        <v>24</v>
      </c>
      <c r="B62" s="133" t="s">
        <v>259</v>
      </c>
      <c r="C62" s="134" t="s">
        <v>186</v>
      </c>
      <c r="D62" s="135" t="s">
        <v>261</v>
      </c>
      <c r="E62" s="135" t="s">
        <v>262</v>
      </c>
      <c r="F62" s="158"/>
      <c r="G62" s="136" t="s">
        <v>232</v>
      </c>
      <c r="H62" s="137">
        <v>1</v>
      </c>
      <c r="I62" s="138">
        <v>485000</v>
      </c>
      <c r="J62" s="138">
        <v>485000</v>
      </c>
      <c r="K62" s="139"/>
      <c r="L62" s="138">
        <v>485000</v>
      </c>
      <c r="M62" s="138">
        <v>485000</v>
      </c>
      <c r="N62" s="138"/>
      <c r="O62" s="138"/>
      <c r="P62" s="140"/>
    </row>
    <row r="63" spans="1:16" s="127" customFormat="1" x14ac:dyDescent="0.2">
      <c r="A63" s="132">
        <v>25</v>
      </c>
      <c r="B63" s="133" t="s">
        <v>259</v>
      </c>
      <c r="C63" s="134" t="s">
        <v>186</v>
      </c>
      <c r="D63" s="135" t="s">
        <v>263</v>
      </c>
      <c r="E63" s="135"/>
      <c r="F63" s="158" t="s">
        <v>264</v>
      </c>
      <c r="G63" s="136" t="s">
        <v>200</v>
      </c>
      <c r="H63" s="137">
        <v>2</v>
      </c>
      <c r="I63" s="138">
        <v>550000</v>
      </c>
      <c r="J63" s="138">
        <v>1100000</v>
      </c>
      <c r="K63" s="139">
        <v>0.41</v>
      </c>
      <c r="L63" s="138">
        <v>649000.00000000012</v>
      </c>
      <c r="M63" s="138"/>
      <c r="N63" s="138"/>
      <c r="O63" s="138">
        <v>649000.00000000012</v>
      </c>
      <c r="P63" s="140"/>
    </row>
    <row r="64" spans="1:16" s="127" customFormat="1" ht="72" x14ac:dyDescent="0.2">
      <c r="A64" s="141">
        <v>26</v>
      </c>
      <c r="B64" s="142" t="s">
        <v>265</v>
      </c>
      <c r="C64" s="144" t="s">
        <v>204</v>
      </c>
      <c r="D64" s="144" t="s">
        <v>266</v>
      </c>
      <c r="E64" s="144" t="s">
        <v>267</v>
      </c>
      <c r="F64" s="160"/>
      <c r="G64" s="145" t="s">
        <v>243</v>
      </c>
      <c r="H64" s="146">
        <v>24</v>
      </c>
      <c r="I64" s="147">
        <v>255000</v>
      </c>
      <c r="J64" s="148">
        <v>6120000</v>
      </c>
      <c r="K64" s="149">
        <v>0.5</v>
      </c>
      <c r="L64" s="147">
        <v>3060000</v>
      </c>
      <c r="M64" s="147"/>
      <c r="N64" s="147"/>
      <c r="O64" s="147">
        <v>92610000</v>
      </c>
      <c r="P64" s="150"/>
    </row>
    <row r="65" spans="1:16" s="127" customFormat="1" ht="24" x14ac:dyDescent="0.2">
      <c r="A65" s="162"/>
      <c r="B65" s="142" t="s">
        <v>265</v>
      </c>
      <c r="C65" s="144" t="s">
        <v>204</v>
      </c>
      <c r="D65" s="144" t="s">
        <v>266</v>
      </c>
      <c r="E65" s="144"/>
      <c r="F65" s="163"/>
      <c r="G65" s="164" t="s">
        <v>230</v>
      </c>
      <c r="H65" s="165">
        <v>12</v>
      </c>
      <c r="I65" s="166">
        <v>455000</v>
      </c>
      <c r="J65" s="166">
        <v>5460000</v>
      </c>
      <c r="K65" s="167">
        <v>0.5</v>
      </c>
      <c r="L65" s="147">
        <v>2730000</v>
      </c>
      <c r="M65" s="166"/>
      <c r="N65" s="166"/>
      <c r="O65" s="166"/>
      <c r="P65" s="168"/>
    </row>
    <row r="66" spans="1:16" s="127" customFormat="1" ht="24" x14ac:dyDescent="0.2">
      <c r="A66" s="162"/>
      <c r="B66" s="142" t="s">
        <v>265</v>
      </c>
      <c r="C66" s="144" t="s">
        <v>204</v>
      </c>
      <c r="D66" s="144" t="s">
        <v>266</v>
      </c>
      <c r="E66" s="144"/>
      <c r="F66" s="163"/>
      <c r="G66" s="164" t="s">
        <v>222</v>
      </c>
      <c r="H66" s="165">
        <v>48</v>
      </c>
      <c r="I66" s="166">
        <v>265000</v>
      </c>
      <c r="J66" s="166">
        <v>12720000</v>
      </c>
      <c r="K66" s="167">
        <v>0.5</v>
      </c>
      <c r="L66" s="147">
        <v>6360000</v>
      </c>
      <c r="M66" s="166"/>
      <c r="N66" s="166"/>
      <c r="O66" s="166"/>
      <c r="P66" s="168"/>
    </row>
    <row r="67" spans="1:16" s="127" customFormat="1" ht="24" x14ac:dyDescent="0.2">
      <c r="A67" s="162"/>
      <c r="B67" s="142" t="s">
        <v>265</v>
      </c>
      <c r="C67" s="144" t="s">
        <v>204</v>
      </c>
      <c r="D67" s="144" t="s">
        <v>266</v>
      </c>
      <c r="E67" s="144"/>
      <c r="F67" s="163"/>
      <c r="G67" s="164" t="s">
        <v>207</v>
      </c>
      <c r="H67" s="165">
        <v>36</v>
      </c>
      <c r="I67" s="166">
        <v>465000</v>
      </c>
      <c r="J67" s="166">
        <v>16740000</v>
      </c>
      <c r="K67" s="167">
        <v>0.5</v>
      </c>
      <c r="L67" s="147">
        <v>8370000</v>
      </c>
      <c r="M67" s="166"/>
      <c r="N67" s="166"/>
      <c r="O67" s="166"/>
      <c r="P67" s="168"/>
    </row>
    <row r="68" spans="1:16" s="127" customFormat="1" ht="24" x14ac:dyDescent="0.2">
      <c r="A68" s="162"/>
      <c r="B68" s="142" t="s">
        <v>265</v>
      </c>
      <c r="C68" s="144" t="s">
        <v>204</v>
      </c>
      <c r="D68" s="144" t="s">
        <v>266</v>
      </c>
      <c r="E68" s="144"/>
      <c r="F68" s="163"/>
      <c r="G68" s="164" t="s">
        <v>223</v>
      </c>
      <c r="H68" s="165">
        <v>36</v>
      </c>
      <c r="I68" s="166">
        <v>475000</v>
      </c>
      <c r="J68" s="166">
        <v>17100000</v>
      </c>
      <c r="K68" s="167">
        <v>0.5</v>
      </c>
      <c r="L68" s="147">
        <v>8550000</v>
      </c>
      <c r="M68" s="166"/>
      <c r="N68" s="166"/>
      <c r="O68" s="166"/>
      <c r="P68" s="168"/>
    </row>
    <row r="69" spans="1:16" s="127" customFormat="1" ht="24" x14ac:dyDescent="0.2">
      <c r="A69" s="162"/>
      <c r="B69" s="142" t="s">
        <v>265</v>
      </c>
      <c r="C69" s="144" t="s">
        <v>204</v>
      </c>
      <c r="D69" s="144" t="s">
        <v>266</v>
      </c>
      <c r="E69" s="144"/>
      <c r="F69" s="163"/>
      <c r="G69" s="164" t="s">
        <v>195</v>
      </c>
      <c r="H69" s="165">
        <v>36</v>
      </c>
      <c r="I69" s="166">
        <v>485000</v>
      </c>
      <c r="J69" s="166">
        <v>17460000</v>
      </c>
      <c r="K69" s="167">
        <v>0.5</v>
      </c>
      <c r="L69" s="147">
        <v>8730000</v>
      </c>
      <c r="M69" s="166"/>
      <c r="N69" s="166"/>
      <c r="O69" s="166"/>
      <c r="P69" s="168"/>
    </row>
    <row r="70" spans="1:16" s="127" customFormat="1" ht="24" x14ac:dyDescent="0.2">
      <c r="A70" s="162"/>
      <c r="B70" s="142" t="s">
        <v>265</v>
      </c>
      <c r="C70" s="144" t="s">
        <v>204</v>
      </c>
      <c r="D70" s="144" t="s">
        <v>266</v>
      </c>
      <c r="E70" s="144"/>
      <c r="F70" s="163"/>
      <c r="G70" s="164" t="s">
        <v>200</v>
      </c>
      <c r="H70" s="165">
        <v>48</v>
      </c>
      <c r="I70" s="166">
        <v>550000</v>
      </c>
      <c r="J70" s="166">
        <v>26400000</v>
      </c>
      <c r="K70" s="167">
        <v>0.5</v>
      </c>
      <c r="L70" s="147">
        <v>13200000</v>
      </c>
      <c r="M70" s="166"/>
      <c r="N70" s="166"/>
      <c r="O70" s="166"/>
      <c r="P70" s="168"/>
    </row>
    <row r="71" spans="1:16" s="127" customFormat="1" ht="24" x14ac:dyDescent="0.2">
      <c r="A71" s="162"/>
      <c r="B71" s="142" t="s">
        <v>265</v>
      </c>
      <c r="C71" s="144" t="s">
        <v>204</v>
      </c>
      <c r="D71" s="144" t="s">
        <v>266</v>
      </c>
      <c r="E71" s="144"/>
      <c r="F71" s="163"/>
      <c r="G71" s="164" t="s">
        <v>193</v>
      </c>
      <c r="H71" s="165">
        <v>100</v>
      </c>
      <c r="I71" s="166">
        <v>450000</v>
      </c>
      <c r="J71" s="166">
        <v>45000000</v>
      </c>
      <c r="K71" s="167">
        <v>0.5</v>
      </c>
      <c r="L71" s="147">
        <v>22500000</v>
      </c>
      <c r="M71" s="166"/>
      <c r="N71" s="166"/>
      <c r="O71" s="166"/>
      <c r="P71" s="168"/>
    </row>
    <row r="72" spans="1:16" s="127" customFormat="1" ht="24" x14ac:dyDescent="0.2">
      <c r="A72" s="162"/>
      <c r="B72" s="215" t="s">
        <v>265</v>
      </c>
      <c r="C72" s="198" t="s">
        <v>204</v>
      </c>
      <c r="D72" s="198" t="s">
        <v>266</v>
      </c>
      <c r="E72" s="144"/>
      <c r="F72" s="163"/>
      <c r="G72" s="164" t="s">
        <v>188</v>
      </c>
      <c r="H72" s="165">
        <v>60</v>
      </c>
      <c r="I72" s="166">
        <v>455000</v>
      </c>
      <c r="J72" s="166">
        <v>27300000</v>
      </c>
      <c r="K72" s="167">
        <v>0.5</v>
      </c>
      <c r="L72" s="147">
        <v>13650000</v>
      </c>
      <c r="M72" s="166"/>
      <c r="N72" s="166"/>
      <c r="O72" s="166"/>
      <c r="P72" s="168"/>
    </row>
    <row r="73" spans="1:16" s="127" customFormat="1" ht="24" x14ac:dyDescent="0.2">
      <c r="A73" s="151"/>
      <c r="B73" s="216" t="s">
        <v>265</v>
      </c>
      <c r="C73" s="192" t="s">
        <v>204</v>
      </c>
      <c r="D73" s="192" t="s">
        <v>266</v>
      </c>
      <c r="E73" s="152"/>
      <c r="F73" s="200"/>
      <c r="G73" s="153" t="s">
        <v>213</v>
      </c>
      <c r="H73" s="154">
        <v>24</v>
      </c>
      <c r="I73" s="155">
        <v>455000</v>
      </c>
      <c r="J73" s="177">
        <v>10920000</v>
      </c>
      <c r="K73" s="156">
        <v>0.5</v>
      </c>
      <c r="L73" s="155">
        <v>5460000</v>
      </c>
      <c r="M73" s="155"/>
      <c r="N73" s="155"/>
      <c r="O73" s="155"/>
      <c r="P73" s="157"/>
    </row>
    <row r="74" spans="1:16" s="127" customFormat="1" ht="60" x14ac:dyDescent="0.2">
      <c r="A74" s="132">
        <v>27</v>
      </c>
      <c r="B74" s="133" t="s">
        <v>265</v>
      </c>
      <c r="C74" s="134" t="s">
        <v>268</v>
      </c>
      <c r="D74" s="135" t="s">
        <v>187</v>
      </c>
      <c r="E74" s="135"/>
      <c r="F74" s="158"/>
      <c r="G74" s="136" t="s">
        <v>188</v>
      </c>
      <c r="H74" s="137">
        <v>1</v>
      </c>
      <c r="I74" s="138">
        <v>455000</v>
      </c>
      <c r="J74" s="138">
        <v>455000</v>
      </c>
      <c r="K74" s="139">
        <v>0.41</v>
      </c>
      <c r="L74" s="138">
        <v>268450.00000000006</v>
      </c>
      <c r="M74" s="138">
        <v>268450.00000000006</v>
      </c>
      <c r="N74" s="138"/>
      <c r="O74" s="138"/>
      <c r="P74" s="159" t="s">
        <v>269</v>
      </c>
    </row>
    <row r="75" spans="1:16" s="127" customFormat="1" x14ac:dyDescent="0.2">
      <c r="A75" s="132"/>
      <c r="B75" s="133" t="s">
        <v>265</v>
      </c>
      <c r="C75" s="134" t="s">
        <v>268</v>
      </c>
      <c r="D75" s="135" t="s">
        <v>187</v>
      </c>
      <c r="E75" s="135"/>
      <c r="F75" s="158"/>
      <c r="G75" s="136" t="s">
        <v>195</v>
      </c>
      <c r="H75" s="137">
        <v>1</v>
      </c>
      <c r="I75" s="138">
        <v>485000</v>
      </c>
      <c r="J75" s="138">
        <v>485000</v>
      </c>
      <c r="K75" s="139">
        <v>0.41</v>
      </c>
      <c r="L75" s="217">
        <v>286150.00000000006</v>
      </c>
      <c r="M75" s="217">
        <v>286150.00000000006</v>
      </c>
      <c r="N75" s="138"/>
      <c r="O75" s="138"/>
      <c r="P75" s="140" t="s">
        <v>196</v>
      </c>
    </row>
    <row r="76" spans="1:16" s="127" customFormat="1" x14ac:dyDescent="0.2">
      <c r="A76" s="132">
        <v>28</v>
      </c>
      <c r="B76" s="133" t="s">
        <v>236</v>
      </c>
      <c r="C76" s="134" t="s">
        <v>186</v>
      </c>
      <c r="D76" s="135"/>
      <c r="E76" s="135"/>
      <c r="F76" s="158"/>
      <c r="G76" s="136" t="s">
        <v>230</v>
      </c>
      <c r="H76" s="137">
        <v>1</v>
      </c>
      <c r="I76" s="138">
        <v>455000</v>
      </c>
      <c r="J76" s="138">
        <v>455000</v>
      </c>
      <c r="K76" s="139">
        <v>1</v>
      </c>
      <c r="L76" s="138">
        <v>0</v>
      </c>
      <c r="M76" s="138"/>
      <c r="N76" s="138"/>
      <c r="O76" s="138"/>
      <c r="P76" s="140" t="s">
        <v>189</v>
      </c>
    </row>
    <row r="77" spans="1:16" s="127" customFormat="1" x14ac:dyDescent="0.2">
      <c r="A77" s="132">
        <v>29</v>
      </c>
      <c r="B77" s="133" t="s">
        <v>244</v>
      </c>
      <c r="C77" s="134" t="s">
        <v>202</v>
      </c>
      <c r="D77" s="135" t="s">
        <v>270</v>
      </c>
      <c r="E77" s="135"/>
      <c r="F77" s="158"/>
      <c r="G77" s="136" t="s">
        <v>209</v>
      </c>
      <c r="H77" s="137">
        <v>2</v>
      </c>
      <c r="I77" s="138">
        <v>285000</v>
      </c>
      <c r="J77" s="138">
        <v>570000</v>
      </c>
      <c r="K77" s="139">
        <v>1</v>
      </c>
      <c r="L77" s="138">
        <v>0</v>
      </c>
      <c r="M77" s="138"/>
      <c r="N77" s="138"/>
      <c r="O77" s="138"/>
      <c r="P77" s="140"/>
    </row>
    <row r="78" spans="1:16" s="127" customFormat="1" ht="24" x14ac:dyDescent="0.2">
      <c r="A78" s="141">
        <v>30</v>
      </c>
      <c r="B78" s="142" t="s">
        <v>271</v>
      </c>
      <c r="C78" s="143" t="s">
        <v>186</v>
      </c>
      <c r="D78" s="144" t="s">
        <v>272</v>
      </c>
      <c r="E78" s="144"/>
      <c r="F78" s="160"/>
      <c r="G78" s="145" t="s">
        <v>195</v>
      </c>
      <c r="H78" s="146">
        <v>1</v>
      </c>
      <c r="I78" s="147">
        <v>485000</v>
      </c>
      <c r="J78" s="148">
        <v>485000</v>
      </c>
      <c r="K78" s="149">
        <v>0.41</v>
      </c>
      <c r="L78" s="147">
        <v>286150.00000000006</v>
      </c>
      <c r="M78" s="147"/>
      <c r="N78" s="147"/>
      <c r="O78" s="147">
        <v>554600.00000000012</v>
      </c>
      <c r="P78" s="150"/>
    </row>
    <row r="79" spans="1:16" s="127" customFormat="1" ht="24" x14ac:dyDescent="0.2">
      <c r="A79" s="151"/>
      <c r="B79" s="190" t="s">
        <v>271</v>
      </c>
      <c r="C79" s="191" t="s">
        <v>186</v>
      </c>
      <c r="D79" s="152" t="s">
        <v>272</v>
      </c>
      <c r="E79" s="152"/>
      <c r="F79" s="200"/>
      <c r="G79" s="153" t="s">
        <v>213</v>
      </c>
      <c r="H79" s="154">
        <v>1</v>
      </c>
      <c r="I79" s="155">
        <v>455000</v>
      </c>
      <c r="J79" s="155">
        <v>455000</v>
      </c>
      <c r="K79" s="156">
        <v>0.41</v>
      </c>
      <c r="L79" s="155">
        <v>268450.00000000006</v>
      </c>
      <c r="M79" s="155"/>
      <c r="N79" s="155"/>
      <c r="O79" s="155"/>
      <c r="P79" s="157"/>
    </row>
    <row r="80" spans="1:16" s="127" customFormat="1" ht="108" x14ac:dyDescent="0.2">
      <c r="A80" s="141">
        <v>31</v>
      </c>
      <c r="B80" s="142" t="s">
        <v>271</v>
      </c>
      <c r="C80" s="143" t="s">
        <v>186</v>
      </c>
      <c r="D80" s="144" t="s">
        <v>273</v>
      </c>
      <c r="E80" s="144" t="s">
        <v>274</v>
      </c>
      <c r="F80" s="160"/>
      <c r="G80" s="145" t="s">
        <v>230</v>
      </c>
      <c r="H80" s="146">
        <v>3</v>
      </c>
      <c r="I80" s="147">
        <v>455000</v>
      </c>
      <c r="J80" s="148">
        <v>1365000</v>
      </c>
      <c r="K80" s="149">
        <v>1</v>
      </c>
      <c r="L80" s="147">
        <v>0</v>
      </c>
      <c r="M80" s="147"/>
      <c r="N80" s="147"/>
      <c r="O80" s="147"/>
      <c r="P80" s="150"/>
    </row>
    <row r="81" spans="1:16" s="127" customFormat="1" ht="48" x14ac:dyDescent="0.2">
      <c r="A81" s="162"/>
      <c r="B81" s="142" t="s">
        <v>271</v>
      </c>
      <c r="C81" s="143" t="s">
        <v>186</v>
      </c>
      <c r="D81" s="144" t="s">
        <v>273</v>
      </c>
      <c r="E81" s="198"/>
      <c r="F81" s="163"/>
      <c r="G81" s="164" t="s">
        <v>207</v>
      </c>
      <c r="H81" s="165">
        <v>5</v>
      </c>
      <c r="I81" s="166">
        <v>465000</v>
      </c>
      <c r="J81" s="166">
        <v>2325000</v>
      </c>
      <c r="K81" s="167">
        <v>1</v>
      </c>
      <c r="L81" s="147">
        <v>0</v>
      </c>
      <c r="M81" s="166"/>
      <c r="N81" s="166"/>
      <c r="O81" s="166"/>
      <c r="P81" s="168"/>
    </row>
    <row r="82" spans="1:16" s="127" customFormat="1" ht="48" x14ac:dyDescent="0.2">
      <c r="A82" s="162"/>
      <c r="B82" s="142" t="s">
        <v>271</v>
      </c>
      <c r="C82" s="143" t="s">
        <v>186</v>
      </c>
      <c r="D82" s="144" t="s">
        <v>273</v>
      </c>
      <c r="E82" s="198"/>
      <c r="F82" s="163"/>
      <c r="G82" s="164" t="s">
        <v>223</v>
      </c>
      <c r="H82" s="165">
        <v>5</v>
      </c>
      <c r="I82" s="166">
        <v>475000</v>
      </c>
      <c r="J82" s="166">
        <v>2375000</v>
      </c>
      <c r="K82" s="167">
        <v>1</v>
      </c>
      <c r="L82" s="147">
        <v>0</v>
      </c>
      <c r="M82" s="166"/>
      <c r="N82" s="166"/>
      <c r="O82" s="166"/>
      <c r="P82" s="168"/>
    </row>
    <row r="83" spans="1:16" s="127" customFormat="1" ht="48" x14ac:dyDescent="0.2">
      <c r="A83" s="162"/>
      <c r="B83" s="142" t="s">
        <v>271</v>
      </c>
      <c r="C83" s="143" t="s">
        <v>186</v>
      </c>
      <c r="D83" s="144" t="s">
        <v>273</v>
      </c>
      <c r="E83" s="198"/>
      <c r="F83" s="163"/>
      <c r="G83" s="164" t="s">
        <v>195</v>
      </c>
      <c r="H83" s="165">
        <v>3</v>
      </c>
      <c r="I83" s="166">
        <v>485000</v>
      </c>
      <c r="J83" s="166">
        <v>1455000</v>
      </c>
      <c r="K83" s="167">
        <v>1</v>
      </c>
      <c r="L83" s="147">
        <v>0</v>
      </c>
      <c r="M83" s="166"/>
      <c r="N83" s="166"/>
      <c r="O83" s="166"/>
      <c r="P83" s="168"/>
    </row>
    <row r="84" spans="1:16" s="127" customFormat="1" ht="48" x14ac:dyDescent="0.2">
      <c r="A84" s="162"/>
      <c r="B84" s="142" t="s">
        <v>271</v>
      </c>
      <c r="C84" s="143" t="s">
        <v>186</v>
      </c>
      <c r="D84" s="144" t="s">
        <v>273</v>
      </c>
      <c r="E84" s="198"/>
      <c r="F84" s="163"/>
      <c r="G84" s="164" t="s">
        <v>200</v>
      </c>
      <c r="H84" s="165">
        <v>3</v>
      </c>
      <c r="I84" s="166">
        <v>550000</v>
      </c>
      <c r="J84" s="166">
        <v>1650000</v>
      </c>
      <c r="K84" s="167">
        <v>1</v>
      </c>
      <c r="L84" s="147">
        <v>0</v>
      </c>
      <c r="M84" s="166"/>
      <c r="N84" s="166"/>
      <c r="O84" s="166"/>
      <c r="P84" s="168"/>
    </row>
    <row r="85" spans="1:16" s="127" customFormat="1" ht="48" x14ac:dyDescent="0.2">
      <c r="A85" s="151"/>
      <c r="B85" s="142" t="s">
        <v>271</v>
      </c>
      <c r="C85" s="143" t="s">
        <v>186</v>
      </c>
      <c r="D85" s="144" t="s">
        <v>273</v>
      </c>
      <c r="E85" s="152"/>
      <c r="F85" s="200"/>
      <c r="G85" s="153" t="s">
        <v>193</v>
      </c>
      <c r="H85" s="154">
        <v>3</v>
      </c>
      <c r="I85" s="155">
        <v>450000</v>
      </c>
      <c r="J85" s="177">
        <v>1350000</v>
      </c>
      <c r="K85" s="156">
        <v>1</v>
      </c>
      <c r="L85" s="155">
        <v>0</v>
      </c>
      <c r="M85" s="155"/>
      <c r="N85" s="155"/>
      <c r="O85" s="155"/>
      <c r="P85" s="157"/>
    </row>
    <row r="86" spans="1:16" s="127" customFormat="1" ht="72" x14ac:dyDescent="0.2">
      <c r="A86" s="132">
        <v>32</v>
      </c>
      <c r="B86" s="133" t="s">
        <v>275</v>
      </c>
      <c r="C86" s="134" t="s">
        <v>186</v>
      </c>
      <c r="D86" s="135" t="s">
        <v>276</v>
      </c>
      <c r="E86" s="135" t="s">
        <v>277</v>
      </c>
      <c r="F86" s="158"/>
      <c r="G86" s="136" t="s">
        <v>188</v>
      </c>
      <c r="H86" s="137">
        <v>60</v>
      </c>
      <c r="I86" s="138">
        <v>455000</v>
      </c>
      <c r="J86" s="138">
        <v>27300000</v>
      </c>
      <c r="K86" s="139">
        <v>0.62</v>
      </c>
      <c r="L86" s="138">
        <v>10374000</v>
      </c>
      <c r="M86" s="138"/>
      <c r="N86" s="138"/>
      <c r="O86" s="138">
        <v>10374000</v>
      </c>
      <c r="P86" s="140"/>
    </row>
    <row r="87" spans="1:16" s="127" customFormat="1" x14ac:dyDescent="0.2">
      <c r="A87" s="132">
        <v>33</v>
      </c>
      <c r="B87" s="133" t="s">
        <v>278</v>
      </c>
      <c r="C87" s="134" t="s">
        <v>268</v>
      </c>
      <c r="D87" s="135" t="s">
        <v>187</v>
      </c>
      <c r="E87" s="135"/>
      <c r="F87" s="158"/>
      <c r="G87" s="136" t="s">
        <v>188</v>
      </c>
      <c r="H87" s="137">
        <v>1</v>
      </c>
      <c r="I87" s="138">
        <v>455000</v>
      </c>
      <c r="J87" s="138">
        <v>455000</v>
      </c>
      <c r="K87" s="139">
        <v>0.41</v>
      </c>
      <c r="L87" s="138">
        <v>268450.00000000006</v>
      </c>
      <c r="M87" s="138">
        <v>268450.00000000006</v>
      </c>
      <c r="N87" s="138"/>
      <c r="O87" s="138"/>
      <c r="P87" s="140" t="s">
        <v>196</v>
      </c>
    </row>
    <row r="88" spans="1:16" s="127" customFormat="1" ht="24" x14ac:dyDescent="0.2">
      <c r="A88" s="132">
        <v>34</v>
      </c>
      <c r="B88" s="133" t="s">
        <v>279</v>
      </c>
      <c r="C88" s="134" t="s">
        <v>186</v>
      </c>
      <c r="D88" s="135" t="s">
        <v>280</v>
      </c>
      <c r="E88" s="135" t="s">
        <v>281</v>
      </c>
      <c r="F88" s="158"/>
      <c r="G88" s="136" t="s">
        <v>243</v>
      </c>
      <c r="H88" s="137">
        <v>24</v>
      </c>
      <c r="I88" s="138">
        <v>255000</v>
      </c>
      <c r="J88" s="138">
        <v>6120000</v>
      </c>
      <c r="K88" s="139">
        <v>0.5</v>
      </c>
      <c r="L88" s="138">
        <v>3060000</v>
      </c>
      <c r="M88" s="138"/>
      <c r="N88" s="138"/>
      <c r="O88" s="138">
        <v>3060000</v>
      </c>
      <c r="P88" s="140"/>
    </row>
    <row r="89" spans="1:16" s="127" customFormat="1" ht="60" x14ac:dyDescent="0.2">
      <c r="A89" s="141">
        <v>35</v>
      </c>
      <c r="B89" s="142" t="s">
        <v>279</v>
      </c>
      <c r="C89" s="144" t="s">
        <v>204</v>
      </c>
      <c r="D89" s="144" t="s">
        <v>266</v>
      </c>
      <c r="E89" s="144" t="s">
        <v>282</v>
      </c>
      <c r="F89" s="160"/>
      <c r="G89" s="145" t="s">
        <v>230</v>
      </c>
      <c r="H89" s="146">
        <v>12</v>
      </c>
      <c r="I89" s="147">
        <v>455000</v>
      </c>
      <c r="J89" s="148">
        <v>5460000</v>
      </c>
      <c r="K89" s="149">
        <v>0.5</v>
      </c>
      <c r="L89" s="147">
        <v>2730000</v>
      </c>
      <c r="M89" s="147"/>
      <c r="N89" s="147"/>
      <c r="O89" s="147">
        <v>37500000</v>
      </c>
      <c r="P89" s="150"/>
    </row>
    <row r="90" spans="1:16" s="127" customFormat="1" ht="24" x14ac:dyDescent="0.2">
      <c r="A90" s="162"/>
      <c r="B90" s="142" t="s">
        <v>279</v>
      </c>
      <c r="C90" s="144" t="s">
        <v>204</v>
      </c>
      <c r="D90" s="144" t="s">
        <v>266</v>
      </c>
      <c r="E90" s="144"/>
      <c r="F90" s="163"/>
      <c r="G90" s="164" t="s">
        <v>207</v>
      </c>
      <c r="H90" s="165">
        <v>24</v>
      </c>
      <c r="I90" s="166">
        <v>465000</v>
      </c>
      <c r="J90" s="166">
        <v>11160000</v>
      </c>
      <c r="K90" s="167">
        <v>0.5</v>
      </c>
      <c r="L90" s="147">
        <v>5580000</v>
      </c>
      <c r="M90" s="166"/>
      <c r="N90" s="166"/>
      <c r="O90" s="166"/>
      <c r="P90" s="168"/>
    </row>
    <row r="91" spans="1:16" s="127" customFormat="1" ht="24" x14ac:dyDescent="0.2">
      <c r="A91" s="162"/>
      <c r="B91" s="142" t="s">
        <v>279</v>
      </c>
      <c r="C91" s="144" t="s">
        <v>204</v>
      </c>
      <c r="D91" s="144" t="s">
        <v>266</v>
      </c>
      <c r="E91" s="144"/>
      <c r="F91" s="163"/>
      <c r="G91" s="164" t="s">
        <v>223</v>
      </c>
      <c r="H91" s="165">
        <v>24</v>
      </c>
      <c r="I91" s="166">
        <v>475000</v>
      </c>
      <c r="J91" s="166">
        <v>11400000</v>
      </c>
      <c r="K91" s="167">
        <v>0.5</v>
      </c>
      <c r="L91" s="147">
        <v>5700000</v>
      </c>
      <c r="M91" s="166"/>
      <c r="N91" s="166"/>
      <c r="O91" s="166"/>
      <c r="P91" s="168"/>
    </row>
    <row r="92" spans="1:16" s="127" customFormat="1" ht="24" x14ac:dyDescent="0.2">
      <c r="A92" s="162"/>
      <c r="B92" s="142" t="s">
        <v>279</v>
      </c>
      <c r="C92" s="144" t="s">
        <v>204</v>
      </c>
      <c r="D92" s="144" t="s">
        <v>266</v>
      </c>
      <c r="E92" s="144"/>
      <c r="F92" s="163"/>
      <c r="G92" s="164" t="s">
        <v>232</v>
      </c>
      <c r="H92" s="165">
        <v>12</v>
      </c>
      <c r="I92" s="166">
        <v>485000</v>
      </c>
      <c r="J92" s="166">
        <v>5820000</v>
      </c>
      <c r="K92" s="167">
        <v>0.5</v>
      </c>
      <c r="L92" s="147">
        <v>2910000</v>
      </c>
      <c r="M92" s="166"/>
      <c r="N92" s="166"/>
      <c r="O92" s="166"/>
      <c r="P92" s="168"/>
    </row>
    <row r="93" spans="1:16" s="127" customFormat="1" ht="24" x14ac:dyDescent="0.2">
      <c r="A93" s="162"/>
      <c r="B93" s="142" t="s">
        <v>279</v>
      </c>
      <c r="C93" s="144" t="s">
        <v>204</v>
      </c>
      <c r="D93" s="144" t="s">
        <v>266</v>
      </c>
      <c r="E93" s="144"/>
      <c r="F93" s="163"/>
      <c r="G93" s="164" t="s">
        <v>200</v>
      </c>
      <c r="H93" s="165">
        <v>24</v>
      </c>
      <c r="I93" s="166">
        <v>550000</v>
      </c>
      <c r="J93" s="166">
        <v>13200000</v>
      </c>
      <c r="K93" s="167">
        <v>0.5</v>
      </c>
      <c r="L93" s="147">
        <v>6600000</v>
      </c>
      <c r="M93" s="166"/>
      <c r="N93" s="166"/>
      <c r="O93" s="166"/>
      <c r="P93" s="168"/>
    </row>
    <row r="94" spans="1:16" s="127" customFormat="1" ht="24" x14ac:dyDescent="0.2">
      <c r="A94" s="162"/>
      <c r="B94" s="142" t="s">
        <v>279</v>
      </c>
      <c r="C94" s="144" t="s">
        <v>204</v>
      </c>
      <c r="D94" s="144" t="s">
        <v>266</v>
      </c>
      <c r="E94" s="144"/>
      <c r="F94" s="163"/>
      <c r="G94" s="164" t="s">
        <v>193</v>
      </c>
      <c r="H94" s="165">
        <v>50</v>
      </c>
      <c r="I94" s="166">
        <v>450000</v>
      </c>
      <c r="J94" s="166">
        <v>22500000</v>
      </c>
      <c r="K94" s="167">
        <v>0.5</v>
      </c>
      <c r="L94" s="147">
        <v>11250000</v>
      </c>
      <c r="M94" s="166"/>
      <c r="N94" s="166"/>
      <c r="O94" s="166"/>
      <c r="P94" s="168"/>
    </row>
    <row r="95" spans="1:16" s="127" customFormat="1" ht="24" x14ac:dyDescent="0.2">
      <c r="A95" s="151"/>
      <c r="B95" s="190" t="s">
        <v>279</v>
      </c>
      <c r="C95" s="152" t="s">
        <v>204</v>
      </c>
      <c r="D95" s="152" t="s">
        <v>266</v>
      </c>
      <c r="E95" s="152"/>
      <c r="F95" s="200"/>
      <c r="G95" s="153" t="s">
        <v>213</v>
      </c>
      <c r="H95" s="154">
        <v>12</v>
      </c>
      <c r="I95" s="155">
        <v>455000</v>
      </c>
      <c r="J95" s="177">
        <v>5460000</v>
      </c>
      <c r="K95" s="156">
        <v>0.5</v>
      </c>
      <c r="L95" s="155">
        <v>2730000</v>
      </c>
      <c r="M95" s="155"/>
      <c r="N95" s="155"/>
      <c r="O95" s="155"/>
      <c r="P95" s="157"/>
    </row>
    <row r="96" spans="1:16" s="127" customFormat="1" ht="36" x14ac:dyDescent="0.2">
      <c r="A96" s="141">
        <v>36</v>
      </c>
      <c r="B96" s="142" t="s">
        <v>278</v>
      </c>
      <c r="C96" s="143" t="s">
        <v>216</v>
      </c>
      <c r="D96" s="144" t="s">
        <v>283</v>
      </c>
      <c r="E96" s="144"/>
      <c r="F96" s="160"/>
      <c r="G96" s="145" t="s">
        <v>222</v>
      </c>
      <c r="H96" s="146">
        <v>5</v>
      </c>
      <c r="I96" s="147">
        <v>265000</v>
      </c>
      <c r="J96" s="148">
        <v>1325000</v>
      </c>
      <c r="K96" s="149">
        <v>0.41</v>
      </c>
      <c r="L96" s="147">
        <v>781750.00000000012</v>
      </c>
      <c r="M96" s="147">
        <v>8584500</v>
      </c>
      <c r="N96" s="147"/>
      <c r="O96" s="147"/>
      <c r="P96" s="150"/>
    </row>
    <row r="97" spans="1:16" s="127" customFormat="1" ht="36" x14ac:dyDescent="0.2">
      <c r="A97" s="162"/>
      <c r="B97" s="142" t="s">
        <v>278</v>
      </c>
      <c r="C97" s="143" t="s">
        <v>216</v>
      </c>
      <c r="D97" s="144" t="s">
        <v>283</v>
      </c>
      <c r="E97" s="198"/>
      <c r="F97" s="163"/>
      <c r="G97" s="164" t="s">
        <v>207</v>
      </c>
      <c r="H97" s="165">
        <v>7</v>
      </c>
      <c r="I97" s="166">
        <v>465000</v>
      </c>
      <c r="J97" s="166">
        <v>3255000</v>
      </c>
      <c r="K97" s="167">
        <v>0.41</v>
      </c>
      <c r="L97" s="147">
        <v>1920450.0000000002</v>
      </c>
      <c r="M97" s="166"/>
      <c r="N97" s="166"/>
      <c r="O97" s="166"/>
      <c r="P97" s="168"/>
    </row>
    <row r="98" spans="1:16" s="127" customFormat="1" ht="36" x14ac:dyDescent="0.2">
      <c r="A98" s="162"/>
      <c r="B98" s="142" t="s">
        <v>278</v>
      </c>
      <c r="C98" s="143" t="s">
        <v>216</v>
      </c>
      <c r="D98" s="144" t="s">
        <v>283</v>
      </c>
      <c r="E98" s="198"/>
      <c r="F98" s="163"/>
      <c r="G98" s="164" t="s">
        <v>209</v>
      </c>
      <c r="H98" s="165">
        <v>4</v>
      </c>
      <c r="I98" s="166">
        <v>285000</v>
      </c>
      <c r="J98" s="166">
        <v>1140000</v>
      </c>
      <c r="K98" s="167">
        <v>0.41</v>
      </c>
      <c r="L98" s="147">
        <v>672600.00000000012</v>
      </c>
      <c r="M98" s="166"/>
      <c r="N98" s="166"/>
      <c r="O98" s="166"/>
      <c r="P98" s="168"/>
    </row>
    <row r="99" spans="1:16" s="127" customFormat="1" ht="36" x14ac:dyDescent="0.2">
      <c r="A99" s="162"/>
      <c r="B99" s="142" t="s">
        <v>278</v>
      </c>
      <c r="C99" s="143" t="s">
        <v>216</v>
      </c>
      <c r="D99" s="144" t="s">
        <v>283</v>
      </c>
      <c r="E99" s="198"/>
      <c r="F99" s="163"/>
      <c r="G99" s="164" t="s">
        <v>195</v>
      </c>
      <c r="H99" s="165">
        <v>7</v>
      </c>
      <c r="I99" s="166">
        <v>485000</v>
      </c>
      <c r="J99" s="166">
        <v>3395000</v>
      </c>
      <c r="K99" s="167">
        <v>0.41</v>
      </c>
      <c r="L99" s="147">
        <v>2003050.0000000002</v>
      </c>
      <c r="M99" s="166"/>
      <c r="N99" s="166"/>
      <c r="O99" s="166"/>
      <c r="P99" s="168"/>
    </row>
    <row r="100" spans="1:16" s="127" customFormat="1" ht="36" x14ac:dyDescent="0.2">
      <c r="A100" s="162"/>
      <c r="B100" s="142" t="s">
        <v>278</v>
      </c>
      <c r="C100" s="143" t="s">
        <v>216</v>
      </c>
      <c r="D100" s="144" t="s">
        <v>283</v>
      </c>
      <c r="E100" s="198"/>
      <c r="F100" s="163"/>
      <c r="G100" s="164" t="s">
        <v>193</v>
      </c>
      <c r="H100" s="165">
        <v>5</v>
      </c>
      <c r="I100" s="166">
        <v>450000</v>
      </c>
      <c r="J100" s="166">
        <v>2250000</v>
      </c>
      <c r="K100" s="167">
        <v>0.41</v>
      </c>
      <c r="L100" s="147">
        <v>1327500.0000000002</v>
      </c>
      <c r="M100" s="166"/>
      <c r="N100" s="166"/>
      <c r="O100" s="166"/>
      <c r="P100" s="168"/>
    </row>
    <row r="101" spans="1:16" s="127" customFormat="1" ht="36" x14ac:dyDescent="0.2">
      <c r="A101" s="151"/>
      <c r="B101" s="190" t="s">
        <v>278</v>
      </c>
      <c r="C101" s="191" t="s">
        <v>216</v>
      </c>
      <c r="D101" s="152" t="s">
        <v>283</v>
      </c>
      <c r="E101" s="152"/>
      <c r="F101" s="200"/>
      <c r="G101" s="153" t="s">
        <v>213</v>
      </c>
      <c r="H101" s="154">
        <v>7</v>
      </c>
      <c r="I101" s="155">
        <v>455000</v>
      </c>
      <c r="J101" s="177">
        <v>3185000</v>
      </c>
      <c r="K101" s="156">
        <v>0.41</v>
      </c>
      <c r="L101" s="155">
        <v>1879150.0000000002</v>
      </c>
      <c r="M101" s="155"/>
      <c r="N101" s="155"/>
      <c r="O101" s="155"/>
      <c r="P101" s="157"/>
    </row>
    <row r="102" spans="1:16" s="127" customFormat="1" ht="31.5" customHeight="1" x14ac:dyDescent="0.2">
      <c r="A102" s="141">
        <v>37</v>
      </c>
      <c r="B102" s="142" t="s">
        <v>284</v>
      </c>
      <c r="C102" s="144" t="s">
        <v>204</v>
      </c>
      <c r="D102" s="144" t="s">
        <v>266</v>
      </c>
      <c r="E102" s="144" t="s">
        <v>315</v>
      </c>
      <c r="F102" s="160"/>
      <c r="G102" s="145" t="s">
        <v>207</v>
      </c>
      <c r="H102" s="146">
        <v>36</v>
      </c>
      <c r="I102" s="147">
        <v>465000</v>
      </c>
      <c r="J102" s="148">
        <v>16740000</v>
      </c>
      <c r="K102" s="149">
        <v>0.5</v>
      </c>
      <c r="L102" s="147">
        <v>8370000</v>
      </c>
      <c r="M102" s="147"/>
      <c r="N102" s="147"/>
      <c r="O102" s="147">
        <v>28320000</v>
      </c>
      <c r="P102" s="150"/>
    </row>
    <row r="103" spans="1:16" s="127" customFormat="1" ht="24" x14ac:dyDescent="0.2">
      <c r="A103" s="162"/>
      <c r="B103" s="142" t="s">
        <v>284</v>
      </c>
      <c r="C103" s="144" t="s">
        <v>204</v>
      </c>
      <c r="D103" s="144" t="s">
        <v>266</v>
      </c>
      <c r="E103" s="144"/>
      <c r="F103" s="163"/>
      <c r="G103" s="164" t="s">
        <v>223</v>
      </c>
      <c r="H103" s="165">
        <v>48</v>
      </c>
      <c r="I103" s="166">
        <v>475000</v>
      </c>
      <c r="J103" s="166">
        <v>22800000</v>
      </c>
      <c r="K103" s="167">
        <v>0.5</v>
      </c>
      <c r="L103" s="147">
        <v>11400000</v>
      </c>
      <c r="M103" s="166"/>
      <c r="N103" s="166"/>
      <c r="O103" s="166"/>
      <c r="P103" s="168"/>
    </row>
    <row r="104" spans="1:16" s="127" customFormat="1" ht="24" x14ac:dyDescent="0.2">
      <c r="A104" s="162"/>
      <c r="B104" s="142" t="s">
        <v>284</v>
      </c>
      <c r="C104" s="144" t="s">
        <v>204</v>
      </c>
      <c r="D104" s="144" t="s">
        <v>266</v>
      </c>
      <c r="E104" s="144"/>
      <c r="F104" s="163"/>
      <c r="G104" s="164" t="s">
        <v>195</v>
      </c>
      <c r="H104" s="165">
        <v>24</v>
      </c>
      <c r="I104" s="166">
        <v>485000</v>
      </c>
      <c r="J104" s="166">
        <v>11640000</v>
      </c>
      <c r="K104" s="167">
        <v>0.5</v>
      </c>
      <c r="L104" s="147">
        <v>5820000</v>
      </c>
      <c r="M104" s="166"/>
      <c r="N104" s="166"/>
      <c r="O104" s="166"/>
      <c r="P104" s="168"/>
    </row>
    <row r="105" spans="1:16" s="127" customFormat="1" ht="24" x14ac:dyDescent="0.2">
      <c r="A105" s="151"/>
      <c r="B105" s="142" t="s">
        <v>284</v>
      </c>
      <c r="C105" s="144" t="s">
        <v>204</v>
      </c>
      <c r="D105" s="144" t="s">
        <v>266</v>
      </c>
      <c r="E105" s="152"/>
      <c r="F105" s="200"/>
      <c r="G105" s="153" t="s">
        <v>188</v>
      </c>
      <c r="H105" s="154">
        <v>12</v>
      </c>
      <c r="I105" s="155">
        <v>455000</v>
      </c>
      <c r="J105" s="177">
        <v>5460000</v>
      </c>
      <c r="K105" s="156">
        <v>0.5</v>
      </c>
      <c r="L105" s="155">
        <v>2730000</v>
      </c>
      <c r="M105" s="155"/>
      <c r="N105" s="155"/>
      <c r="O105" s="155"/>
      <c r="P105" s="157"/>
    </row>
    <row r="106" spans="1:16" s="127" customFormat="1" ht="27.75" customHeight="1" x14ac:dyDescent="0.2">
      <c r="A106" s="218">
        <v>38</v>
      </c>
      <c r="B106" s="179" t="s">
        <v>233</v>
      </c>
      <c r="C106" s="180" t="s">
        <v>186</v>
      </c>
      <c r="D106" s="181" t="s">
        <v>285</v>
      </c>
      <c r="E106" s="182" t="s">
        <v>314</v>
      </c>
      <c r="F106" s="219" t="s">
        <v>286</v>
      </c>
      <c r="G106" s="184" t="s">
        <v>230</v>
      </c>
      <c r="H106" s="185">
        <v>24</v>
      </c>
      <c r="I106" s="186">
        <v>455000</v>
      </c>
      <c r="J106" s="186">
        <v>10920000</v>
      </c>
      <c r="K106" s="187">
        <v>0.5</v>
      </c>
      <c r="L106" s="186">
        <v>5460000</v>
      </c>
      <c r="M106" s="186"/>
      <c r="N106" s="186"/>
      <c r="O106" s="186">
        <v>8370000</v>
      </c>
      <c r="P106" s="188"/>
    </row>
    <row r="107" spans="1:16" s="127" customFormat="1" ht="24.75" customHeight="1" x14ac:dyDescent="0.2">
      <c r="A107" s="218"/>
      <c r="B107" s="190" t="s">
        <v>233</v>
      </c>
      <c r="C107" s="191" t="s">
        <v>186</v>
      </c>
      <c r="D107" s="152" t="s">
        <v>285</v>
      </c>
      <c r="E107" s="220"/>
      <c r="F107" s="221"/>
      <c r="G107" s="222" t="s">
        <v>232</v>
      </c>
      <c r="H107" s="223">
        <v>12</v>
      </c>
      <c r="I107" s="175">
        <v>485000</v>
      </c>
      <c r="J107" s="177">
        <v>5820000</v>
      </c>
      <c r="K107" s="224">
        <v>0.5</v>
      </c>
      <c r="L107" s="175">
        <v>2910000</v>
      </c>
      <c r="M107" s="175"/>
      <c r="N107" s="175"/>
      <c r="O107" s="175"/>
      <c r="P107" s="225" t="s">
        <v>287</v>
      </c>
    </row>
    <row r="108" spans="1:16" s="127" customFormat="1" ht="25.5" customHeight="1" x14ac:dyDescent="0.2">
      <c r="A108" s="132">
        <v>39</v>
      </c>
      <c r="B108" s="133" t="s">
        <v>220</v>
      </c>
      <c r="C108" s="134"/>
      <c r="D108" s="135" t="s">
        <v>288</v>
      </c>
      <c r="E108" s="135" t="s">
        <v>189</v>
      </c>
      <c r="F108" s="226"/>
      <c r="G108" s="136" t="s">
        <v>222</v>
      </c>
      <c r="H108" s="137">
        <v>1</v>
      </c>
      <c r="I108" s="138">
        <v>265000</v>
      </c>
      <c r="J108" s="138">
        <v>265000</v>
      </c>
      <c r="K108" s="139">
        <v>1</v>
      </c>
      <c r="L108" s="138">
        <v>0</v>
      </c>
      <c r="M108" s="138"/>
      <c r="N108" s="138"/>
      <c r="O108" s="138"/>
      <c r="P108" s="140"/>
    </row>
    <row r="109" spans="1:16" s="127" customFormat="1" x14ac:dyDescent="0.2">
      <c r="A109" s="132">
        <v>40</v>
      </c>
      <c r="B109" s="133" t="s">
        <v>234</v>
      </c>
      <c r="C109" s="134" t="s">
        <v>186</v>
      </c>
      <c r="D109" s="135" t="s">
        <v>289</v>
      </c>
      <c r="E109" s="135"/>
      <c r="F109" s="226"/>
      <c r="G109" s="136" t="s">
        <v>200</v>
      </c>
      <c r="H109" s="137">
        <v>2</v>
      </c>
      <c r="I109" s="138">
        <v>550000</v>
      </c>
      <c r="J109" s="138">
        <v>1100000</v>
      </c>
      <c r="K109" s="139">
        <v>0.41</v>
      </c>
      <c r="L109" s="138">
        <v>649000.00000000012</v>
      </c>
      <c r="M109" s="138"/>
      <c r="N109" s="138">
        <v>649000.00000000012</v>
      </c>
      <c r="O109" s="138"/>
      <c r="P109" s="140"/>
    </row>
    <row r="110" spans="1:16" s="127" customFormat="1" x14ac:dyDescent="0.2">
      <c r="A110" s="227">
        <v>41</v>
      </c>
      <c r="B110" s="179" t="s">
        <v>290</v>
      </c>
      <c r="C110" s="181" t="s">
        <v>291</v>
      </c>
      <c r="D110" s="181" t="s">
        <v>292</v>
      </c>
      <c r="E110" s="181"/>
      <c r="F110" s="228"/>
      <c r="G110" s="229" t="s">
        <v>195</v>
      </c>
      <c r="H110" s="230">
        <v>1</v>
      </c>
      <c r="I110" s="148">
        <v>485000</v>
      </c>
      <c r="J110" s="148">
        <v>485000</v>
      </c>
      <c r="K110" s="231">
        <v>1</v>
      </c>
      <c r="L110" s="148">
        <v>0</v>
      </c>
      <c r="M110" s="148"/>
      <c r="N110" s="148"/>
      <c r="O110" s="148"/>
      <c r="P110" s="232"/>
    </row>
    <row r="111" spans="1:16" s="127" customFormat="1" x14ac:dyDescent="0.2">
      <c r="A111" s="162"/>
      <c r="B111" s="233" t="s">
        <v>290</v>
      </c>
      <c r="C111" s="198" t="s">
        <v>291</v>
      </c>
      <c r="D111" s="198" t="s">
        <v>293</v>
      </c>
      <c r="E111" s="198"/>
      <c r="F111" s="234"/>
      <c r="G111" s="164" t="s">
        <v>191</v>
      </c>
      <c r="H111" s="165">
        <v>2</v>
      </c>
      <c r="I111" s="166">
        <v>285000</v>
      </c>
      <c r="J111" s="166">
        <v>570000</v>
      </c>
      <c r="K111" s="167">
        <v>1</v>
      </c>
      <c r="L111" s="166">
        <v>0</v>
      </c>
      <c r="M111" s="166"/>
      <c r="N111" s="166"/>
      <c r="O111" s="166"/>
      <c r="P111" s="168"/>
    </row>
    <row r="112" spans="1:16" s="127" customFormat="1" x14ac:dyDescent="0.2">
      <c r="A112" s="162"/>
      <c r="B112" s="215" t="s">
        <v>290</v>
      </c>
      <c r="C112" s="198" t="s">
        <v>291</v>
      </c>
      <c r="D112" s="198" t="s">
        <v>268</v>
      </c>
      <c r="E112" s="198"/>
      <c r="F112" s="234"/>
      <c r="G112" s="164" t="s">
        <v>217</v>
      </c>
      <c r="H112" s="165">
        <v>2</v>
      </c>
      <c r="I112" s="166">
        <v>275000</v>
      </c>
      <c r="J112" s="166">
        <v>550000</v>
      </c>
      <c r="K112" s="167">
        <v>1</v>
      </c>
      <c r="L112" s="166">
        <v>0</v>
      </c>
      <c r="M112" s="166"/>
      <c r="N112" s="166"/>
      <c r="O112" s="166"/>
      <c r="P112" s="168"/>
    </row>
    <row r="113" spans="1:17" s="127" customFormat="1" x14ac:dyDescent="0.2">
      <c r="A113" s="162"/>
      <c r="B113" s="215" t="s">
        <v>290</v>
      </c>
      <c r="C113" s="198" t="s">
        <v>291</v>
      </c>
      <c r="D113" s="198" t="s">
        <v>294</v>
      </c>
      <c r="E113" s="198"/>
      <c r="F113" s="234"/>
      <c r="G113" s="164" t="s">
        <v>209</v>
      </c>
      <c r="H113" s="165">
        <v>1</v>
      </c>
      <c r="I113" s="166">
        <v>285000</v>
      </c>
      <c r="J113" s="166">
        <v>285000</v>
      </c>
      <c r="K113" s="167">
        <v>1</v>
      </c>
      <c r="L113" s="166">
        <v>0</v>
      </c>
      <c r="M113" s="166"/>
      <c r="N113" s="166"/>
      <c r="O113" s="166"/>
      <c r="P113" s="168"/>
    </row>
    <row r="114" spans="1:17" s="127" customFormat="1" x14ac:dyDescent="0.2">
      <c r="A114" s="162"/>
      <c r="B114" s="142" t="s">
        <v>290</v>
      </c>
      <c r="C114" s="198" t="s">
        <v>291</v>
      </c>
      <c r="D114" s="198" t="s">
        <v>294</v>
      </c>
      <c r="E114" s="198"/>
      <c r="F114" s="234"/>
      <c r="G114" s="164" t="s">
        <v>217</v>
      </c>
      <c r="H114" s="165">
        <v>1</v>
      </c>
      <c r="I114" s="166">
        <v>275000</v>
      </c>
      <c r="J114" s="166">
        <v>275000</v>
      </c>
      <c r="K114" s="167">
        <v>1</v>
      </c>
      <c r="L114" s="166">
        <v>0</v>
      </c>
      <c r="M114" s="166"/>
      <c r="N114" s="166"/>
      <c r="O114" s="166"/>
      <c r="P114" s="168"/>
    </row>
    <row r="115" spans="1:17" s="127" customFormat="1" x14ac:dyDescent="0.2">
      <c r="A115" s="218"/>
      <c r="B115" s="235" t="s">
        <v>290</v>
      </c>
      <c r="C115" s="220" t="s">
        <v>291</v>
      </c>
      <c r="D115" s="220" t="s">
        <v>295</v>
      </c>
      <c r="E115" s="220"/>
      <c r="F115" s="221"/>
      <c r="G115" s="222" t="s">
        <v>217</v>
      </c>
      <c r="H115" s="223">
        <v>2</v>
      </c>
      <c r="I115" s="177">
        <v>275000</v>
      </c>
      <c r="J115" s="177">
        <v>550000</v>
      </c>
      <c r="K115" s="196">
        <v>1</v>
      </c>
      <c r="L115" s="177">
        <v>0</v>
      </c>
      <c r="M115" s="175"/>
      <c r="N115" s="175"/>
      <c r="O115" s="175"/>
      <c r="P115" s="203"/>
    </row>
    <row r="116" spans="1:17" s="127" customFormat="1" x14ac:dyDescent="0.2">
      <c r="A116" s="236" t="s">
        <v>296</v>
      </c>
      <c r="B116" s="236"/>
      <c r="C116" s="236"/>
      <c r="D116" s="236"/>
      <c r="E116" s="236"/>
      <c r="F116" s="236"/>
      <c r="G116" s="236"/>
      <c r="H116" s="237">
        <v>1234</v>
      </c>
      <c r="I116" s="238"/>
      <c r="J116" s="237">
        <v>546725000</v>
      </c>
      <c r="K116" s="238"/>
      <c r="L116" s="237">
        <v>276143450</v>
      </c>
      <c r="M116" s="237">
        <v>13070600</v>
      </c>
      <c r="N116" s="237">
        <v>24742200</v>
      </c>
      <c r="O116" s="237">
        <v>238316100</v>
      </c>
      <c r="P116" s="239"/>
      <c r="Q116" s="240"/>
    </row>
    <row r="117" spans="1:17" s="127" customFormat="1" x14ac:dyDescent="0.2">
      <c r="A117" s="241" t="s">
        <v>297</v>
      </c>
      <c r="B117" s="241"/>
      <c r="C117" s="241"/>
      <c r="D117" s="241"/>
      <c r="E117" s="241"/>
      <c r="F117" s="241"/>
      <c r="G117" s="241"/>
      <c r="H117" s="242">
        <v>1234</v>
      </c>
      <c r="I117" s="243"/>
      <c r="J117" s="243"/>
      <c r="K117" s="243"/>
      <c r="L117" s="242">
        <v>276143450</v>
      </c>
      <c r="M117" s="242"/>
      <c r="N117" s="242"/>
      <c r="O117" s="242"/>
      <c r="P117" s="244"/>
      <c r="Q117" s="240"/>
    </row>
    <row r="118" spans="1:17" s="127" customFormat="1" x14ac:dyDescent="0.2">
      <c r="A118" s="241" t="s">
        <v>298</v>
      </c>
      <c r="B118" s="241"/>
      <c r="C118" s="241"/>
      <c r="D118" s="241"/>
      <c r="E118" s="241"/>
      <c r="F118" s="241"/>
      <c r="G118" s="241"/>
      <c r="H118" s="242"/>
      <c r="I118" s="243"/>
      <c r="J118" s="243"/>
      <c r="K118" s="243"/>
      <c r="L118" s="242">
        <v>13070600</v>
      </c>
      <c r="M118" s="242"/>
      <c r="N118" s="242"/>
      <c r="O118" s="242"/>
      <c r="P118" s="244"/>
      <c r="Q118" s="108"/>
    </row>
    <row r="119" spans="1:17" s="127" customFormat="1" x14ac:dyDescent="0.2">
      <c r="A119" s="241" t="s">
        <v>299</v>
      </c>
      <c r="B119" s="241"/>
      <c r="C119" s="241"/>
      <c r="D119" s="241"/>
      <c r="E119" s="241"/>
      <c r="F119" s="241"/>
      <c r="G119" s="241"/>
      <c r="H119" s="242"/>
      <c r="I119" s="243"/>
      <c r="J119" s="243"/>
      <c r="K119" s="243"/>
      <c r="L119" s="242">
        <v>24742200</v>
      </c>
      <c r="M119" s="242"/>
      <c r="N119" s="242"/>
      <c r="O119" s="242"/>
      <c r="P119" s="244"/>
      <c r="Q119" s="108"/>
    </row>
    <row r="120" spans="1:17" s="127" customFormat="1" x14ac:dyDescent="0.2">
      <c r="A120" s="241" t="s">
        <v>300</v>
      </c>
      <c r="B120" s="241"/>
      <c r="C120" s="241"/>
      <c r="D120" s="241"/>
      <c r="E120" s="241"/>
      <c r="F120" s="241"/>
      <c r="G120" s="241"/>
      <c r="H120" s="242"/>
      <c r="I120" s="243"/>
      <c r="J120" s="243"/>
      <c r="K120" s="243"/>
      <c r="L120" s="242">
        <v>238316100</v>
      </c>
      <c r="M120" s="242"/>
      <c r="N120" s="242"/>
      <c r="O120" s="242"/>
      <c r="P120" s="244"/>
      <c r="Q120" s="108"/>
    </row>
    <row r="121" spans="1:17" s="127" customFormat="1" x14ac:dyDescent="0.2">
      <c r="A121" s="245" t="s">
        <v>301</v>
      </c>
      <c r="B121" s="246"/>
      <c r="C121" s="246"/>
      <c r="D121" s="246"/>
      <c r="E121" s="246"/>
      <c r="F121" s="246"/>
      <c r="G121" s="247"/>
      <c r="H121" s="242"/>
      <c r="I121" s="243"/>
      <c r="J121" s="243"/>
      <c r="K121" s="243"/>
      <c r="L121" s="242">
        <v>319000</v>
      </c>
      <c r="M121" s="242"/>
      <c r="N121" s="242"/>
      <c r="O121" s="242"/>
      <c r="P121" s="244"/>
      <c r="Q121" s="108"/>
    </row>
    <row r="122" spans="1:17" s="127" customFormat="1" x14ac:dyDescent="0.2">
      <c r="A122" s="248" t="s">
        <v>302</v>
      </c>
      <c r="B122" s="248"/>
      <c r="C122" s="248"/>
      <c r="D122" s="248"/>
      <c r="E122" s="248"/>
      <c r="F122" s="248"/>
      <c r="G122" s="248"/>
      <c r="H122" s="249"/>
      <c r="I122" s="249"/>
      <c r="J122" s="249"/>
      <c r="K122" s="249"/>
      <c r="L122" s="250">
        <v>59655650</v>
      </c>
      <c r="M122" s="249"/>
      <c r="N122" s="249"/>
      <c r="O122" s="249"/>
      <c r="P122" s="251"/>
    </row>
    <row r="123" spans="1:17" s="127" customFormat="1" x14ac:dyDescent="0.2">
      <c r="A123" s="248" t="s">
        <v>303</v>
      </c>
      <c r="B123" s="248"/>
      <c r="C123" s="248"/>
      <c r="D123" s="248"/>
      <c r="E123" s="248"/>
      <c r="F123" s="248"/>
      <c r="G123" s="248"/>
      <c r="H123" s="249"/>
      <c r="I123" s="249"/>
      <c r="J123" s="249"/>
      <c r="K123" s="249"/>
      <c r="L123" s="250">
        <v>211410500</v>
      </c>
      <c r="M123" s="249"/>
      <c r="N123" s="249"/>
      <c r="O123" s="249"/>
      <c r="P123" s="251"/>
    </row>
    <row r="124" spans="1:17" s="127" customFormat="1" x14ac:dyDescent="0.2">
      <c r="A124" s="248" t="s">
        <v>304</v>
      </c>
      <c r="B124" s="248"/>
      <c r="C124" s="248"/>
      <c r="D124" s="248"/>
      <c r="E124" s="248"/>
      <c r="F124" s="248"/>
      <c r="G124" s="248"/>
      <c r="H124" s="249"/>
      <c r="I124" s="249"/>
      <c r="J124" s="249"/>
      <c r="K124" s="249"/>
      <c r="L124" s="250">
        <v>287000</v>
      </c>
      <c r="M124" s="249"/>
      <c r="N124" s="249"/>
      <c r="O124" s="249"/>
      <c r="P124" s="251"/>
    </row>
    <row r="125" spans="1:17" s="127" customFormat="1" x14ac:dyDescent="0.2">
      <c r="A125" s="248" t="s">
        <v>305</v>
      </c>
      <c r="B125" s="248"/>
      <c r="C125" s="248"/>
      <c r="D125" s="248"/>
      <c r="E125" s="248"/>
      <c r="F125" s="248"/>
      <c r="G125" s="248"/>
      <c r="H125" s="249"/>
      <c r="I125" s="249"/>
      <c r="J125" s="249"/>
      <c r="K125" s="249"/>
      <c r="L125" s="250">
        <v>1008900</v>
      </c>
      <c r="M125" s="249"/>
      <c r="N125" s="249"/>
      <c r="O125" s="249"/>
      <c r="P125" s="251"/>
    </row>
    <row r="126" spans="1:17" s="127" customFormat="1" x14ac:dyDescent="0.2">
      <c r="A126" s="248" t="s">
        <v>306</v>
      </c>
      <c r="B126" s="248"/>
      <c r="C126" s="248"/>
      <c r="D126" s="248"/>
      <c r="E126" s="248"/>
      <c r="F126" s="248"/>
      <c r="G126" s="248"/>
      <c r="H126" s="249"/>
      <c r="I126" s="249"/>
      <c r="J126" s="249"/>
      <c r="K126" s="249"/>
      <c r="L126" s="250">
        <v>10165700</v>
      </c>
      <c r="M126" s="249"/>
      <c r="N126" s="249"/>
      <c r="O126" s="249"/>
      <c r="P126" s="251"/>
    </row>
    <row r="127" spans="1:17" s="127" customFormat="1" x14ac:dyDescent="0.2">
      <c r="A127" s="248" t="s">
        <v>307</v>
      </c>
      <c r="B127" s="248"/>
      <c r="C127" s="248"/>
      <c r="D127" s="248"/>
      <c r="E127" s="248"/>
      <c r="F127" s="248"/>
      <c r="G127" s="248"/>
      <c r="H127" s="249"/>
      <c r="I127" s="249"/>
      <c r="J127" s="249"/>
      <c r="K127" s="249"/>
      <c r="L127" s="250">
        <v>823050</v>
      </c>
      <c r="M127" s="249"/>
      <c r="N127" s="249"/>
      <c r="O127" s="249"/>
      <c r="P127" s="251"/>
    </row>
    <row r="128" spans="1:17" s="127" customFormat="1" x14ac:dyDescent="0.2"/>
    <row r="129" spans="1:16" s="127" customFormat="1" x14ac:dyDescent="0.2">
      <c r="A129" s="252"/>
      <c r="B129" s="252"/>
      <c r="C129" s="252"/>
      <c r="D129" s="252"/>
      <c r="E129" s="252"/>
      <c r="F129" s="252"/>
      <c r="G129" s="252"/>
      <c r="L129" s="253"/>
      <c r="N129" s="254"/>
    </row>
    <row r="130" spans="1:16" s="127" customFormat="1" x14ac:dyDescent="0.2">
      <c r="C130" s="255" t="s">
        <v>308</v>
      </c>
      <c r="D130" s="255"/>
      <c r="E130" s="255"/>
      <c r="F130" s="256"/>
      <c r="G130" s="257"/>
      <c r="I130" s="257"/>
      <c r="J130" s="257"/>
      <c r="K130" s="256" t="s">
        <v>309</v>
      </c>
      <c r="L130" s="257"/>
      <c r="M130" s="257"/>
      <c r="N130" s="257"/>
      <c r="O130" s="257" t="s">
        <v>310</v>
      </c>
      <c r="P130" s="258"/>
    </row>
    <row r="131" spans="1:16" s="127" customFormat="1" x14ac:dyDescent="0.2"/>
    <row r="132" spans="1:16" s="127" customFormat="1" x14ac:dyDescent="0.2"/>
    <row r="133" spans="1:16" s="127" customFormat="1" x14ac:dyDescent="0.2"/>
    <row r="134" spans="1:16" s="127" customFormat="1" x14ac:dyDescent="0.2"/>
    <row r="135" spans="1:16" s="127" customFormat="1" x14ac:dyDescent="0.2"/>
    <row r="136" spans="1:16" s="127" customFormat="1" x14ac:dyDescent="0.2"/>
    <row r="137" spans="1:16" s="127" customFormat="1" x14ac:dyDescent="0.2"/>
    <row r="138" spans="1:16" s="127" customFormat="1" x14ac:dyDescent="0.2"/>
    <row r="139" spans="1:16" s="127" customFormat="1" x14ac:dyDescent="0.2"/>
    <row r="140" spans="1:16" s="127" customFormat="1" x14ac:dyDescent="0.2"/>
    <row r="141" spans="1:16" s="127" customFormat="1" x14ac:dyDescent="0.2"/>
    <row r="142" spans="1:16" s="127" customFormat="1" x14ac:dyDescent="0.2"/>
    <row r="143" spans="1:16" s="127" customFormat="1" x14ac:dyDescent="0.2"/>
    <row r="144" spans="1:16" s="127" customFormat="1" x14ac:dyDescent="0.2"/>
    <row r="145" spans="2:11" s="127" customFormat="1" x14ac:dyDescent="0.2"/>
    <row r="146" spans="2:11" s="127" customFormat="1" x14ac:dyDescent="0.2"/>
    <row r="147" spans="2:11" s="127" customFormat="1" x14ac:dyDescent="0.2"/>
    <row r="148" spans="2:11" x14ac:dyDescent="0.2">
      <c r="B148" s="127"/>
      <c r="C148" s="127"/>
      <c r="D148" s="127"/>
      <c r="E148" s="127"/>
      <c r="F148" s="127"/>
      <c r="K148" s="127"/>
    </row>
    <row r="149" spans="2:11" x14ac:dyDescent="0.2">
      <c r="B149" s="127"/>
      <c r="C149" s="127"/>
      <c r="D149" s="127"/>
      <c r="E149" s="127"/>
      <c r="F149" s="127"/>
      <c r="K149" s="127"/>
    </row>
    <row r="150" spans="2:11" x14ac:dyDescent="0.2">
      <c r="B150" s="127"/>
      <c r="C150" s="127"/>
      <c r="D150" s="127"/>
      <c r="E150" s="127"/>
      <c r="F150" s="127"/>
      <c r="K150" s="127"/>
    </row>
    <row r="151" spans="2:11" x14ac:dyDescent="0.2">
      <c r="B151" s="127"/>
      <c r="C151" s="127"/>
      <c r="D151" s="127"/>
      <c r="E151" s="127"/>
      <c r="F151" s="127"/>
      <c r="K151" s="127"/>
    </row>
    <row r="152" spans="2:11" x14ac:dyDescent="0.2">
      <c r="B152" s="127"/>
      <c r="C152" s="127"/>
      <c r="D152" s="127"/>
      <c r="E152" s="127"/>
      <c r="F152" s="127"/>
      <c r="K152" s="127"/>
    </row>
    <row r="153" spans="2:11" x14ac:dyDescent="0.2">
      <c r="B153" s="127"/>
      <c r="C153" s="127"/>
      <c r="D153" s="127"/>
      <c r="E153" s="127"/>
      <c r="F153" s="127"/>
      <c r="K153" s="127"/>
    </row>
    <row r="154" spans="2:11" x14ac:dyDescent="0.2">
      <c r="B154" s="127"/>
      <c r="C154" s="127"/>
      <c r="D154" s="127"/>
      <c r="E154" s="127"/>
      <c r="F154" s="127"/>
      <c r="K154" s="127"/>
    </row>
    <row r="155" spans="2:11" x14ac:dyDescent="0.2">
      <c r="B155" s="127"/>
      <c r="C155" s="127"/>
      <c r="D155" s="127"/>
      <c r="E155" s="127"/>
      <c r="F155" s="127"/>
      <c r="K155" s="127"/>
    </row>
    <row r="156" spans="2:11" x14ac:dyDescent="0.2">
      <c r="B156" s="127"/>
      <c r="C156" s="127"/>
      <c r="D156" s="127"/>
      <c r="E156" s="127"/>
      <c r="F156" s="127"/>
      <c r="K156" s="127"/>
    </row>
    <row r="157" spans="2:11" x14ac:dyDescent="0.2">
      <c r="B157" s="127"/>
      <c r="C157" s="127"/>
      <c r="D157" s="127"/>
      <c r="E157" s="127"/>
      <c r="F157" s="127"/>
      <c r="K157" s="127"/>
    </row>
    <row r="158" spans="2:11" x14ac:dyDescent="0.2">
      <c r="B158" s="127"/>
      <c r="C158" s="127"/>
      <c r="D158" s="127"/>
      <c r="E158" s="127"/>
      <c r="F158" s="127"/>
      <c r="K158" s="127"/>
    </row>
    <row r="159" spans="2:11" x14ac:dyDescent="0.2">
      <c r="B159" s="127"/>
      <c r="C159" s="127"/>
      <c r="D159" s="127"/>
      <c r="E159" s="127"/>
      <c r="F159" s="127"/>
      <c r="K159" s="127"/>
    </row>
    <row r="160" spans="2:11" x14ac:dyDescent="0.2">
      <c r="B160" s="127"/>
      <c r="C160" s="127"/>
      <c r="D160" s="127"/>
      <c r="E160" s="127"/>
      <c r="F160" s="127"/>
      <c r="K160" s="127"/>
    </row>
    <row r="161" spans="2:11" x14ac:dyDescent="0.2">
      <c r="B161" s="127"/>
      <c r="C161" s="127"/>
      <c r="D161" s="127"/>
      <c r="E161" s="127"/>
      <c r="F161" s="127"/>
      <c r="K161" s="127"/>
    </row>
    <row r="162" spans="2:11" x14ac:dyDescent="0.2">
      <c r="B162" s="127"/>
      <c r="C162" s="127"/>
      <c r="D162" s="127"/>
      <c r="E162" s="127"/>
      <c r="F162" s="127"/>
      <c r="K162" s="127"/>
    </row>
    <row r="163" spans="2:11" x14ac:dyDescent="0.2">
      <c r="B163" s="127"/>
      <c r="C163" s="127"/>
      <c r="D163" s="127"/>
      <c r="E163" s="127"/>
      <c r="F163" s="127"/>
      <c r="K163" s="127"/>
    </row>
    <row r="164" spans="2:11" x14ac:dyDescent="0.2">
      <c r="B164" s="127"/>
      <c r="C164" s="127"/>
      <c r="D164" s="127"/>
      <c r="E164" s="127"/>
      <c r="F164" s="127"/>
      <c r="K164" s="127"/>
    </row>
    <row r="165" spans="2:11" x14ac:dyDescent="0.2">
      <c r="B165" s="127"/>
      <c r="C165" s="127"/>
      <c r="D165" s="127"/>
      <c r="E165" s="127"/>
      <c r="F165" s="127"/>
      <c r="K165" s="127"/>
    </row>
    <row r="166" spans="2:11" x14ac:dyDescent="0.2">
      <c r="B166" s="127"/>
      <c r="C166" s="127"/>
      <c r="D166" s="127"/>
      <c r="E166" s="127"/>
      <c r="F166" s="127"/>
      <c r="K166" s="127"/>
    </row>
    <row r="167" spans="2:11" x14ac:dyDescent="0.2">
      <c r="B167" s="127"/>
      <c r="C167" s="127"/>
      <c r="D167" s="127"/>
      <c r="E167" s="127"/>
      <c r="F167" s="127"/>
      <c r="K167" s="127"/>
    </row>
    <row r="168" spans="2:11" x14ac:dyDescent="0.2">
      <c r="B168" s="127"/>
      <c r="C168" s="127"/>
      <c r="D168" s="127"/>
      <c r="E168" s="127"/>
      <c r="F168" s="127"/>
      <c r="K168" s="127"/>
    </row>
    <row r="169" spans="2:11" x14ac:dyDescent="0.2">
      <c r="B169" s="127"/>
      <c r="C169" s="127"/>
      <c r="D169" s="127"/>
      <c r="E169" s="127"/>
      <c r="F169" s="127"/>
      <c r="K169" s="127"/>
    </row>
    <row r="170" spans="2:11" x14ac:dyDescent="0.2">
      <c r="B170" s="127"/>
      <c r="C170" s="127"/>
      <c r="D170" s="127"/>
      <c r="E170" s="127"/>
      <c r="F170" s="127"/>
      <c r="K170" s="127"/>
    </row>
    <row r="171" spans="2:11" x14ac:dyDescent="0.2">
      <c r="B171" s="127"/>
      <c r="C171" s="127"/>
      <c r="D171" s="127"/>
      <c r="E171" s="127"/>
      <c r="F171" s="127"/>
      <c r="K171" s="127"/>
    </row>
    <row r="172" spans="2:11" x14ac:dyDescent="0.2">
      <c r="B172" s="127"/>
      <c r="C172" s="127"/>
      <c r="D172" s="127"/>
      <c r="E172" s="127"/>
      <c r="F172" s="127"/>
      <c r="K172" s="127"/>
    </row>
  </sheetData>
  <mergeCells count="28">
    <mergeCell ref="P52:P58"/>
    <mergeCell ref="A119:G119"/>
    <mergeCell ref="A122:G122"/>
    <mergeCell ref="A124:G124"/>
    <mergeCell ref="A121:G121"/>
    <mergeCell ref="A117:G117"/>
    <mergeCell ref="A118:G118"/>
    <mergeCell ref="A129:G129"/>
    <mergeCell ref="A125:G125"/>
    <mergeCell ref="A126:G126"/>
    <mergeCell ref="A127:G127"/>
    <mergeCell ref="A123:G123"/>
    <mergeCell ref="I1:P1"/>
    <mergeCell ref="I2:P2"/>
    <mergeCell ref="P30:P33"/>
    <mergeCell ref="C130:E130"/>
    <mergeCell ref="A120:G12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16:G116"/>
  </mergeCells>
  <pageMargins left="0.3" right="0.25" top="0.48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13" workbookViewId="0">
      <selection activeCell="B37" sqref="B37"/>
    </sheetView>
  </sheetViews>
  <sheetFormatPr defaultColWidth="8.85546875" defaultRowHeight="15" x14ac:dyDescent="0.25"/>
  <cols>
    <col min="1" max="1" width="5.7109375" style="3" customWidth="1"/>
    <col min="2" max="2" width="26" style="3" customWidth="1"/>
    <col min="3" max="3" width="12.7109375" style="3" customWidth="1"/>
    <col min="4" max="4" width="12.85546875" style="3" customWidth="1"/>
    <col min="5" max="5" width="12.28515625" style="3" customWidth="1"/>
    <col min="6" max="6" width="14.85546875" style="3" customWidth="1"/>
    <col min="7" max="7" width="12.5703125" style="3" customWidth="1"/>
    <col min="8" max="8" width="15.7109375" style="3" bestFit="1" customWidth="1"/>
    <col min="9" max="9" width="14.5703125" style="3" bestFit="1" customWidth="1"/>
    <col min="10" max="10" width="8" style="3" bestFit="1" customWidth="1"/>
    <col min="11" max="12" width="14.140625" style="3" bestFit="1" customWidth="1"/>
    <col min="13" max="16384" width="8.85546875" style="3"/>
  </cols>
  <sheetData>
    <row r="1" spans="1:10" x14ac:dyDescent="0.25">
      <c r="A1" s="3" t="s">
        <v>122</v>
      </c>
      <c r="D1" s="3" t="s">
        <v>152</v>
      </c>
    </row>
    <row r="2" spans="1:10" x14ac:dyDescent="0.25">
      <c r="A2" s="3" t="s">
        <v>123</v>
      </c>
      <c r="D2" s="3" t="s">
        <v>153</v>
      </c>
    </row>
    <row r="4" spans="1:10" ht="18.75" x14ac:dyDescent="0.3">
      <c r="A4" s="102" t="s">
        <v>154</v>
      </c>
      <c r="B4" s="102"/>
      <c r="C4" s="102"/>
      <c r="D4" s="102"/>
      <c r="E4" s="102"/>
      <c r="F4" s="102"/>
      <c r="G4" s="102"/>
      <c r="H4" s="102"/>
      <c r="I4" s="102"/>
    </row>
    <row r="5" spans="1:10" x14ac:dyDescent="0.25">
      <c r="A5" s="103" t="s">
        <v>157</v>
      </c>
      <c r="B5" s="103"/>
      <c r="C5" s="103"/>
      <c r="D5" s="103"/>
      <c r="E5" s="103"/>
      <c r="F5" s="103"/>
      <c r="G5" s="103"/>
      <c r="H5" s="103"/>
      <c r="I5" s="103"/>
    </row>
    <row r="6" spans="1:10" x14ac:dyDescent="0.25">
      <c r="A6" s="75"/>
      <c r="B6" s="75"/>
      <c r="C6" s="75"/>
      <c r="D6" s="75"/>
      <c r="E6" s="75"/>
      <c r="F6" s="75"/>
      <c r="G6" s="75"/>
      <c r="H6" s="75"/>
      <c r="I6" s="75"/>
    </row>
    <row r="7" spans="1:10" s="8" customFormat="1" x14ac:dyDescent="0.25">
      <c r="A7" s="6" t="s">
        <v>155</v>
      </c>
      <c r="B7" s="6" t="s">
        <v>163</v>
      </c>
      <c r="C7" s="6" t="s">
        <v>164</v>
      </c>
      <c r="D7" s="7" t="s">
        <v>165</v>
      </c>
      <c r="E7" s="6" t="s">
        <v>159</v>
      </c>
    </row>
    <row r="8" spans="1:10" x14ac:dyDescent="0.25">
      <c r="A8" s="9">
        <v>1</v>
      </c>
      <c r="B8" s="4" t="s">
        <v>166</v>
      </c>
      <c r="C8" s="9">
        <f>'DOANH THU'!H116</f>
        <v>1234</v>
      </c>
      <c r="D8" s="10">
        <f>'DOANH THU'!L117</f>
        <v>276143450</v>
      </c>
      <c r="E8" s="4"/>
    </row>
    <row r="9" spans="1:10" x14ac:dyDescent="0.25">
      <c r="A9" s="11">
        <v>2</v>
      </c>
      <c r="B9" s="1" t="s">
        <v>167</v>
      </c>
      <c r="C9" s="1"/>
      <c r="D9" s="12">
        <f>'DOANH THU'!L118</f>
        <v>13070600</v>
      </c>
      <c r="E9" s="1"/>
    </row>
    <row r="10" spans="1:10" ht="30" x14ac:dyDescent="0.25">
      <c r="A10" s="18">
        <v>3</v>
      </c>
      <c r="B10" s="84" t="s">
        <v>168</v>
      </c>
      <c r="C10" s="13"/>
      <c r="D10" s="14">
        <f>'DOANH THU'!L119</f>
        <v>24742200</v>
      </c>
      <c r="E10" s="13"/>
    </row>
    <row r="11" spans="1:10" x14ac:dyDescent="0.25">
      <c r="A11" s="15"/>
      <c r="B11" s="15" t="s">
        <v>169</v>
      </c>
      <c r="C11" s="16"/>
      <c r="D11" s="17">
        <f>D8-D9-D10</f>
        <v>238330650</v>
      </c>
      <c r="E11" s="16"/>
    </row>
    <row r="13" spans="1:10" s="23" customFormat="1" ht="18.600000000000001" customHeight="1" x14ac:dyDescent="0.2">
      <c r="A13" s="88" t="s">
        <v>155</v>
      </c>
      <c r="B13" s="91" t="s">
        <v>156</v>
      </c>
      <c r="C13" s="86" t="s">
        <v>130</v>
      </c>
      <c r="D13" s="86"/>
      <c r="E13" s="86"/>
      <c r="F13" s="86" t="s">
        <v>131</v>
      </c>
      <c r="G13" s="86"/>
      <c r="H13" s="86"/>
      <c r="I13" s="86"/>
      <c r="J13" s="104" t="s">
        <v>159</v>
      </c>
    </row>
    <row r="14" spans="1:10" s="23" customFormat="1" ht="18.600000000000001" customHeight="1" x14ac:dyDescent="0.2">
      <c r="A14" s="88"/>
      <c r="B14" s="91"/>
      <c r="C14" s="27" t="s">
        <v>128</v>
      </c>
      <c r="D14" s="27" t="s">
        <v>127</v>
      </c>
      <c r="E14" s="27" t="s">
        <v>129</v>
      </c>
      <c r="F14" s="27" t="s">
        <v>128</v>
      </c>
      <c r="G14" s="27" t="s">
        <v>127</v>
      </c>
      <c r="H14" s="27" t="s">
        <v>129</v>
      </c>
      <c r="I14" s="28" t="s">
        <v>132</v>
      </c>
      <c r="J14" s="104"/>
    </row>
    <row r="15" spans="1:10" x14ac:dyDescent="0.25">
      <c r="A15" s="76">
        <v>1</v>
      </c>
      <c r="B15" s="76" t="s">
        <v>158</v>
      </c>
      <c r="C15" s="77">
        <f>'THU CHI'!D220</f>
        <v>2570000</v>
      </c>
      <c r="D15" s="77"/>
      <c r="E15" s="77"/>
      <c r="F15" s="77">
        <f>'THU CHI'!G220</f>
        <v>84000000</v>
      </c>
      <c r="G15" s="77"/>
      <c r="H15" s="77">
        <f>'THU CHI'!I220</f>
        <v>77439000</v>
      </c>
      <c r="I15" s="77"/>
      <c r="J15" s="77"/>
    </row>
    <row r="16" spans="1:10" x14ac:dyDescent="0.25">
      <c r="A16" s="1">
        <v>2</v>
      </c>
      <c r="B16" s="1" t="s">
        <v>140</v>
      </c>
      <c r="C16" s="78">
        <f>'THU CHI'!D166</f>
        <v>75000000</v>
      </c>
      <c r="D16" s="78">
        <f>'THU CHI'!E166</f>
        <v>45000000</v>
      </c>
      <c r="E16" s="78">
        <f>'THU CHI'!F166</f>
        <v>5000000</v>
      </c>
      <c r="F16" s="78"/>
      <c r="G16" s="78"/>
      <c r="H16" s="78"/>
      <c r="I16" s="78"/>
      <c r="J16" s="78"/>
    </row>
    <row r="17" spans="1:16" x14ac:dyDescent="0.25">
      <c r="A17" s="1">
        <v>3</v>
      </c>
      <c r="B17" s="1" t="s">
        <v>145</v>
      </c>
      <c r="C17" s="78"/>
      <c r="D17" s="78"/>
      <c r="E17" s="78">
        <f>'THU CHI'!F157</f>
        <v>7250000</v>
      </c>
      <c r="F17" s="78">
        <f>'THU CHI'!G157</f>
        <v>10000000</v>
      </c>
      <c r="G17" s="78"/>
      <c r="H17" s="78">
        <f>'THU CHI'!I157</f>
        <v>23475000</v>
      </c>
      <c r="I17" s="78"/>
      <c r="J17" s="78"/>
    </row>
    <row r="18" spans="1:16" x14ac:dyDescent="0.25">
      <c r="A18" s="1">
        <v>4</v>
      </c>
      <c r="B18" s="1" t="s">
        <v>147</v>
      </c>
      <c r="C18" s="78"/>
      <c r="D18" s="78"/>
      <c r="E18" s="78"/>
      <c r="F18" s="78"/>
      <c r="G18" s="78"/>
      <c r="H18" s="78">
        <f>'THU CHI'!I205</f>
        <v>13780000</v>
      </c>
      <c r="I18" s="78">
        <f>'THU CHI'!J205</f>
        <v>6345000</v>
      </c>
      <c r="J18" s="78"/>
    </row>
    <row r="19" spans="1:16" x14ac:dyDescent="0.25">
      <c r="A19" s="1">
        <v>5</v>
      </c>
      <c r="B19" s="1" t="s">
        <v>149</v>
      </c>
      <c r="C19" s="78"/>
      <c r="D19" s="78"/>
      <c r="E19" s="78"/>
      <c r="F19" s="78">
        <f>'THU CHI'!G270</f>
        <v>5460000</v>
      </c>
      <c r="G19" s="78">
        <f>'THU CHI'!H270</f>
        <v>45225000</v>
      </c>
      <c r="H19" s="78">
        <f>'THU CHI'!I270</f>
        <v>21130000</v>
      </c>
      <c r="I19" s="78"/>
      <c r="J19" s="78"/>
    </row>
    <row r="20" spans="1:16" x14ac:dyDescent="0.25">
      <c r="A20" s="1">
        <v>6</v>
      </c>
      <c r="B20" s="1" t="s">
        <v>150</v>
      </c>
      <c r="C20" s="78"/>
      <c r="D20" s="78"/>
      <c r="E20" s="78"/>
      <c r="F20" s="78"/>
      <c r="G20" s="78"/>
      <c r="H20" s="78">
        <f>'THU CHI'!I306</f>
        <v>17508000</v>
      </c>
      <c r="I20" s="78">
        <f>'THU CHI'!J306</f>
        <v>1180000</v>
      </c>
      <c r="J20" s="78"/>
    </row>
    <row r="21" spans="1:16" x14ac:dyDescent="0.25">
      <c r="A21" s="1">
        <v>7</v>
      </c>
      <c r="B21" s="1" t="s">
        <v>151</v>
      </c>
      <c r="C21" s="78"/>
      <c r="D21" s="78"/>
      <c r="E21" s="78"/>
      <c r="F21" s="78"/>
      <c r="G21" s="78"/>
      <c r="H21" s="78">
        <f>'THU CHI'!I319</f>
        <v>6102000</v>
      </c>
      <c r="I21" s="78"/>
      <c r="J21" s="78"/>
    </row>
    <row r="22" spans="1:16" x14ac:dyDescent="0.25">
      <c r="A22" s="79">
        <v>8</v>
      </c>
      <c r="B22" s="79" t="s">
        <v>148</v>
      </c>
      <c r="C22" s="80"/>
      <c r="D22" s="80"/>
      <c r="E22" s="80"/>
      <c r="F22" s="80">
        <f>'THU CHI'!G256</f>
        <v>114144000</v>
      </c>
      <c r="G22" s="80">
        <f>'THU CHI'!H256</f>
        <v>45000</v>
      </c>
      <c r="H22" s="80">
        <f>'THU CHI'!I256</f>
        <v>41845100</v>
      </c>
      <c r="I22" s="80">
        <f>'THU CHI'!J256</f>
        <v>3140000</v>
      </c>
      <c r="J22" s="80"/>
    </row>
    <row r="23" spans="1:16" x14ac:dyDescent="0.25">
      <c r="A23" s="81"/>
      <c r="B23" s="81"/>
      <c r="C23" s="82">
        <f>SUM(C15:C22)</f>
        <v>77570000</v>
      </c>
      <c r="D23" s="82">
        <f t="shared" ref="D23:I23" si="0">SUM(D15:D22)</f>
        <v>45000000</v>
      </c>
      <c r="E23" s="82">
        <f t="shared" si="0"/>
        <v>12250000</v>
      </c>
      <c r="F23" s="82">
        <f t="shared" si="0"/>
        <v>213604000</v>
      </c>
      <c r="G23" s="82">
        <f t="shared" si="0"/>
        <v>45270000</v>
      </c>
      <c r="H23" s="82">
        <f t="shared" si="0"/>
        <v>201279100</v>
      </c>
      <c r="I23" s="82">
        <f t="shared" si="0"/>
        <v>10665000</v>
      </c>
      <c r="J23" s="83"/>
    </row>
    <row r="24" spans="1:16" ht="15.75" x14ac:dyDescent="0.25">
      <c r="A24" s="4"/>
      <c r="B24" s="5" t="s">
        <v>160</v>
      </c>
      <c r="C24" s="105">
        <f>C23+D23+E23</f>
        <v>134820000</v>
      </c>
      <c r="D24" s="106"/>
      <c r="E24" s="106"/>
      <c r="F24" s="106"/>
      <c r="G24" s="106"/>
      <c r="H24" s="106"/>
      <c r="I24" s="106"/>
      <c r="J24" s="107"/>
    </row>
    <row r="25" spans="1:16" ht="15.75" x14ac:dyDescent="0.25">
      <c r="A25" s="1"/>
      <c r="B25" s="2" t="s">
        <v>161</v>
      </c>
      <c r="C25" s="99">
        <f>F23+G23+H23+I23</f>
        <v>470818100</v>
      </c>
      <c r="D25" s="100"/>
      <c r="E25" s="100"/>
      <c r="F25" s="100"/>
      <c r="G25" s="100"/>
      <c r="H25" s="100"/>
      <c r="I25" s="100"/>
      <c r="J25" s="101"/>
    </row>
    <row r="26" spans="1:16" ht="14.45" customHeight="1" x14ac:dyDescent="0.25">
      <c r="A26" s="98" t="s">
        <v>162</v>
      </c>
      <c r="B26" s="98"/>
      <c r="C26" s="95">
        <f>C24-C25</f>
        <v>-335998100</v>
      </c>
      <c r="D26" s="96"/>
      <c r="E26" s="96"/>
      <c r="F26" s="96"/>
      <c r="G26" s="96"/>
      <c r="H26" s="96"/>
      <c r="I26" s="96"/>
      <c r="J26" s="97"/>
    </row>
    <row r="28" spans="1:16" s="71" customFormat="1" ht="12.75" x14ac:dyDescent="0.2">
      <c r="B28" s="85" t="s">
        <v>308</v>
      </c>
      <c r="D28" s="72" t="s">
        <v>309</v>
      </c>
      <c r="E28" s="85"/>
      <c r="F28" s="72"/>
      <c r="G28" s="73"/>
      <c r="H28" s="73" t="s">
        <v>310</v>
      </c>
      <c r="I28" s="73"/>
      <c r="J28" s="73"/>
      <c r="L28" s="73"/>
      <c r="M28" s="73"/>
      <c r="N28" s="73"/>
      <c r="P28" s="74"/>
    </row>
  </sheetData>
  <mergeCells count="11">
    <mergeCell ref="C26:J26"/>
    <mergeCell ref="A26:B26"/>
    <mergeCell ref="C25:J25"/>
    <mergeCell ref="A4:I4"/>
    <mergeCell ref="A5:I5"/>
    <mergeCell ref="J13:J14"/>
    <mergeCell ref="C24:J24"/>
    <mergeCell ref="C13:E13"/>
    <mergeCell ref="F13:I13"/>
    <mergeCell ref="A13:A14"/>
    <mergeCell ref="B13:B14"/>
  </mergeCells>
  <pageMargins left="0.44" right="0.4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 CHI</vt:lpstr>
      <vt:lpstr>DOANH THU</vt:lpstr>
      <vt:lpstr>BÁO CÁO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2020-06-01T04:39:22Z</dcterms:modified>
</cp:coreProperties>
</file>