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y\Documents\College\2020-2021\Software_Engineering\TheDjinns-Group10\docs\Project_Management\"/>
    </mc:Choice>
  </mc:AlternateContent>
  <xr:revisionPtr revIDLastSave="0" documentId="13_ncr:1_{AA470C5D-074E-4914-A5FB-6A4AD7722536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Point Burndown" sheetId="3" r:id="rId1"/>
    <sheet name="Percentage Burndown" sheetId="4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4" i="4" l="1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23" i="4"/>
  <c r="J102" i="3"/>
  <c r="H102" i="3"/>
  <c r="F102" i="3"/>
  <c r="D102" i="3"/>
  <c r="B102" i="3"/>
  <c r="J101" i="3"/>
  <c r="H101" i="3"/>
  <c r="F101" i="3"/>
  <c r="D101" i="3"/>
  <c r="B101" i="3"/>
  <c r="J100" i="3"/>
  <c r="H100" i="3"/>
  <c r="F100" i="3"/>
  <c r="D100" i="3"/>
  <c r="B100" i="3"/>
  <c r="J99" i="3"/>
  <c r="H99" i="3"/>
  <c r="F99" i="3"/>
  <c r="D99" i="3"/>
  <c r="B99" i="3"/>
  <c r="J98" i="3"/>
  <c r="H98" i="3"/>
  <c r="F98" i="3"/>
  <c r="D98" i="3"/>
  <c r="B98" i="3"/>
  <c r="J97" i="3"/>
  <c r="H97" i="3"/>
  <c r="F97" i="3"/>
  <c r="D97" i="3"/>
  <c r="B97" i="3"/>
  <c r="J96" i="3"/>
  <c r="H96" i="3"/>
  <c r="F96" i="3"/>
  <c r="D96" i="3"/>
  <c r="B96" i="3"/>
  <c r="J95" i="3"/>
  <c r="H95" i="3"/>
  <c r="F95" i="3"/>
  <c r="D95" i="3"/>
  <c r="B95" i="3"/>
  <c r="J94" i="3"/>
  <c r="H94" i="3"/>
  <c r="F94" i="3"/>
  <c r="D94" i="3"/>
  <c r="B94" i="3"/>
  <c r="J93" i="3"/>
  <c r="H93" i="3"/>
  <c r="F93" i="3"/>
  <c r="D93" i="3"/>
  <c r="B93" i="3"/>
  <c r="J92" i="3"/>
  <c r="H92" i="3"/>
  <c r="F92" i="3"/>
  <c r="D92" i="3"/>
  <c r="B92" i="3"/>
  <c r="J91" i="3"/>
  <c r="H91" i="3"/>
  <c r="F91" i="3"/>
  <c r="D91" i="3"/>
  <c r="B91" i="3"/>
  <c r="J90" i="3"/>
  <c r="H90" i="3"/>
  <c r="F90" i="3"/>
  <c r="D90" i="3"/>
  <c r="B90" i="3"/>
  <c r="J89" i="3"/>
  <c r="H89" i="3"/>
  <c r="F89" i="3"/>
  <c r="D89" i="3"/>
  <c r="B89" i="3"/>
  <c r="J88" i="3"/>
  <c r="H88" i="3"/>
  <c r="F88" i="3"/>
  <c r="D88" i="3"/>
  <c r="B88" i="3"/>
  <c r="J87" i="3"/>
  <c r="H87" i="3"/>
  <c r="F87" i="3"/>
  <c r="D87" i="3"/>
  <c r="B87" i="3"/>
  <c r="J86" i="3"/>
  <c r="H86" i="3"/>
  <c r="F86" i="3"/>
  <c r="D86" i="3"/>
  <c r="B86" i="3"/>
  <c r="J85" i="3"/>
  <c r="H85" i="3"/>
  <c r="F85" i="3"/>
  <c r="D85" i="3"/>
  <c r="B85" i="3"/>
  <c r="J84" i="3"/>
  <c r="H84" i="3"/>
  <c r="F84" i="3"/>
  <c r="D84" i="3"/>
  <c r="B84" i="3"/>
  <c r="J83" i="3"/>
  <c r="H83" i="3"/>
  <c r="F83" i="3"/>
  <c r="D83" i="3"/>
  <c r="B83" i="3"/>
  <c r="J82" i="3"/>
  <c r="H82" i="3"/>
  <c r="F82" i="3"/>
  <c r="D82" i="3"/>
  <c r="B82" i="3"/>
  <c r="J81" i="3"/>
  <c r="H81" i="3"/>
  <c r="F81" i="3"/>
  <c r="D81" i="3"/>
  <c r="B81" i="3"/>
  <c r="J80" i="3"/>
  <c r="H80" i="3"/>
  <c r="F80" i="3"/>
  <c r="D80" i="3"/>
  <c r="B80" i="3"/>
  <c r="J79" i="3"/>
  <c r="H79" i="3"/>
  <c r="F79" i="3"/>
  <c r="D79" i="3"/>
  <c r="B79" i="3"/>
  <c r="J78" i="3"/>
  <c r="H78" i="3"/>
  <c r="F78" i="3"/>
  <c r="D78" i="3"/>
  <c r="B78" i="3"/>
  <c r="J77" i="3"/>
  <c r="H77" i="3"/>
  <c r="F77" i="3"/>
  <c r="D77" i="3"/>
  <c r="B77" i="3"/>
  <c r="J76" i="3"/>
  <c r="H76" i="3"/>
  <c r="F76" i="3"/>
  <c r="D76" i="3"/>
  <c r="B76" i="3"/>
  <c r="J75" i="3"/>
  <c r="H75" i="3"/>
  <c r="F75" i="3"/>
  <c r="D75" i="3"/>
  <c r="B75" i="3"/>
  <c r="J74" i="3"/>
  <c r="H74" i="3"/>
  <c r="F74" i="3"/>
  <c r="D74" i="3"/>
  <c r="B74" i="3"/>
  <c r="J73" i="3"/>
  <c r="H73" i="3"/>
  <c r="F73" i="3"/>
  <c r="D73" i="3"/>
  <c r="B73" i="3"/>
  <c r="J72" i="3"/>
  <c r="H72" i="3"/>
  <c r="F72" i="3"/>
  <c r="D72" i="3"/>
  <c r="B72" i="3"/>
  <c r="J71" i="3"/>
  <c r="H71" i="3"/>
  <c r="F71" i="3"/>
  <c r="D71" i="3"/>
  <c r="B71" i="3"/>
  <c r="J70" i="3"/>
  <c r="H70" i="3"/>
  <c r="F70" i="3"/>
  <c r="D70" i="3"/>
  <c r="B70" i="3"/>
  <c r="J69" i="3"/>
  <c r="H69" i="3"/>
  <c r="F69" i="3"/>
  <c r="D69" i="3"/>
  <c r="B69" i="3"/>
  <c r="J68" i="3"/>
  <c r="H68" i="3"/>
  <c r="F68" i="3"/>
  <c r="D68" i="3"/>
  <c r="B68" i="3"/>
  <c r="J67" i="3"/>
  <c r="H67" i="3"/>
  <c r="F67" i="3"/>
  <c r="D67" i="3"/>
  <c r="B67" i="3"/>
  <c r="J66" i="3"/>
  <c r="H66" i="3"/>
  <c r="F66" i="3"/>
  <c r="D66" i="3"/>
  <c r="B66" i="3"/>
  <c r="J65" i="3"/>
  <c r="H65" i="3"/>
  <c r="F65" i="3"/>
  <c r="D65" i="3"/>
  <c r="B65" i="3"/>
  <c r="J64" i="3"/>
  <c r="H64" i="3"/>
  <c r="F64" i="3"/>
  <c r="D64" i="3"/>
  <c r="B64" i="3"/>
  <c r="J63" i="3"/>
  <c r="H63" i="3"/>
  <c r="F63" i="3"/>
  <c r="D63" i="3"/>
  <c r="B63" i="3"/>
  <c r="J62" i="3"/>
  <c r="H62" i="3"/>
  <c r="F62" i="3"/>
  <c r="D62" i="3"/>
  <c r="B62" i="3"/>
  <c r="J61" i="3"/>
  <c r="H61" i="3"/>
  <c r="F61" i="3"/>
  <c r="D61" i="3"/>
  <c r="B61" i="3"/>
  <c r="J60" i="3"/>
  <c r="H60" i="3"/>
  <c r="F60" i="3"/>
  <c r="D60" i="3"/>
  <c r="B60" i="3"/>
  <c r="J59" i="3"/>
  <c r="H59" i="3"/>
  <c r="F59" i="3"/>
  <c r="D59" i="3"/>
  <c r="B59" i="3"/>
  <c r="J58" i="3"/>
  <c r="H58" i="3"/>
  <c r="F58" i="3"/>
  <c r="D58" i="3"/>
  <c r="B58" i="3"/>
  <c r="J57" i="3"/>
  <c r="H57" i="3"/>
  <c r="F57" i="3"/>
  <c r="D57" i="3"/>
  <c r="B57" i="3"/>
  <c r="J56" i="3"/>
  <c r="H56" i="3"/>
  <c r="F56" i="3"/>
  <c r="D56" i="3"/>
  <c r="B56" i="3"/>
  <c r="J55" i="3"/>
  <c r="H55" i="3"/>
  <c r="F55" i="3"/>
  <c r="D55" i="3"/>
  <c r="B55" i="3"/>
  <c r="J54" i="3"/>
  <c r="H54" i="3"/>
  <c r="F54" i="3"/>
  <c r="D54" i="3"/>
  <c r="B54" i="3"/>
  <c r="J53" i="3"/>
  <c r="H53" i="3"/>
  <c r="F53" i="3"/>
  <c r="D53" i="3"/>
  <c r="B53" i="3"/>
  <c r="J52" i="3"/>
  <c r="H52" i="3"/>
  <c r="F52" i="3"/>
  <c r="D52" i="3"/>
  <c r="B52" i="3"/>
  <c r="J51" i="3"/>
  <c r="H51" i="3"/>
  <c r="F51" i="3"/>
  <c r="D51" i="3"/>
  <c r="B51" i="3"/>
  <c r="J50" i="3"/>
  <c r="H50" i="3"/>
  <c r="F50" i="3"/>
  <c r="D50" i="3"/>
  <c r="B50" i="3"/>
  <c r="J49" i="3"/>
  <c r="H49" i="3"/>
  <c r="F49" i="3"/>
  <c r="D49" i="3"/>
  <c r="B49" i="3"/>
  <c r="J48" i="3"/>
  <c r="H48" i="3"/>
  <c r="F48" i="3"/>
  <c r="D48" i="3"/>
  <c r="B48" i="3"/>
  <c r="J47" i="3"/>
  <c r="H47" i="3"/>
  <c r="F47" i="3"/>
  <c r="D47" i="3"/>
  <c r="B47" i="3"/>
  <c r="J46" i="3"/>
  <c r="H46" i="3"/>
  <c r="F46" i="3"/>
  <c r="D46" i="3"/>
  <c r="B46" i="3"/>
  <c r="J45" i="3"/>
  <c r="H45" i="3"/>
  <c r="F45" i="3"/>
  <c r="D45" i="3"/>
  <c r="B45" i="3"/>
  <c r="J44" i="3"/>
  <c r="H44" i="3"/>
  <c r="F44" i="3"/>
  <c r="D44" i="3"/>
  <c r="B44" i="3"/>
  <c r="J43" i="3"/>
  <c r="H43" i="3"/>
  <c r="F43" i="3"/>
  <c r="D43" i="3"/>
  <c r="B43" i="3"/>
  <c r="J42" i="3"/>
  <c r="H42" i="3"/>
  <c r="F42" i="3"/>
  <c r="D42" i="3"/>
  <c r="B42" i="3"/>
  <c r="J41" i="3"/>
  <c r="H41" i="3"/>
  <c r="F41" i="3"/>
  <c r="D41" i="3"/>
  <c r="B41" i="3"/>
  <c r="J40" i="3"/>
  <c r="H40" i="3"/>
  <c r="F40" i="3"/>
  <c r="D40" i="3"/>
  <c r="B40" i="3"/>
  <c r="J39" i="3"/>
  <c r="H39" i="3"/>
  <c r="F39" i="3"/>
  <c r="D39" i="3"/>
  <c r="B39" i="3"/>
  <c r="J38" i="3"/>
  <c r="H38" i="3"/>
  <c r="F38" i="3"/>
  <c r="D38" i="3"/>
  <c r="B38" i="3"/>
  <c r="J37" i="3"/>
  <c r="H37" i="3"/>
  <c r="F37" i="3"/>
  <c r="D37" i="3"/>
  <c r="B37" i="3"/>
  <c r="J36" i="3"/>
  <c r="H36" i="3"/>
  <c r="F36" i="3"/>
  <c r="D36" i="3"/>
  <c r="B36" i="3"/>
  <c r="J35" i="3"/>
  <c r="H35" i="3"/>
  <c r="F35" i="3"/>
  <c r="D35" i="3"/>
  <c r="B35" i="3"/>
  <c r="J34" i="3"/>
  <c r="H34" i="3"/>
  <c r="F34" i="3"/>
  <c r="D34" i="3"/>
  <c r="B34" i="3"/>
  <c r="J33" i="3"/>
  <c r="H33" i="3"/>
  <c r="F33" i="3"/>
  <c r="D33" i="3"/>
  <c r="B33" i="3"/>
  <c r="J32" i="3"/>
  <c r="H32" i="3"/>
  <c r="F32" i="3"/>
  <c r="D32" i="3"/>
  <c r="B32" i="3"/>
  <c r="J31" i="3"/>
  <c r="H31" i="3"/>
  <c r="F31" i="3"/>
  <c r="D31" i="3"/>
  <c r="B31" i="3"/>
  <c r="J30" i="3"/>
  <c r="H30" i="3"/>
  <c r="F30" i="3"/>
  <c r="D30" i="3"/>
  <c r="B30" i="3"/>
  <c r="J29" i="3"/>
  <c r="H29" i="3"/>
  <c r="F29" i="3"/>
  <c r="D29" i="3"/>
  <c r="B29" i="3"/>
  <c r="J28" i="3"/>
  <c r="H28" i="3"/>
  <c r="F28" i="3"/>
  <c r="D28" i="3"/>
  <c r="B28" i="3"/>
  <c r="J27" i="3"/>
  <c r="H27" i="3"/>
  <c r="F27" i="3"/>
  <c r="D27" i="3"/>
  <c r="B27" i="3"/>
  <c r="J26" i="3"/>
  <c r="H26" i="3"/>
  <c r="F26" i="3"/>
  <c r="D26" i="3"/>
  <c r="B26" i="3"/>
  <c r="J25" i="3"/>
  <c r="H25" i="3"/>
  <c r="F25" i="3"/>
  <c r="D25" i="3"/>
  <c r="B25" i="3"/>
  <c r="J24" i="3"/>
  <c r="H24" i="3"/>
  <c r="F24" i="3"/>
  <c r="D24" i="3"/>
  <c r="B24" i="3"/>
  <c r="J23" i="3"/>
  <c r="K34" i="3" s="1"/>
  <c r="H23" i="3"/>
  <c r="I39" i="3" s="1"/>
  <c r="F23" i="3"/>
  <c r="D23" i="3"/>
  <c r="E96" i="3" s="1"/>
  <c r="B23" i="3"/>
  <c r="C27" i="3" s="1"/>
  <c r="F24" i="4"/>
  <c r="H24" i="4"/>
  <c r="J24" i="4"/>
  <c r="F25" i="4"/>
  <c r="H25" i="4"/>
  <c r="J25" i="4"/>
  <c r="F26" i="4"/>
  <c r="H26" i="4"/>
  <c r="J26" i="4"/>
  <c r="F27" i="4"/>
  <c r="H27" i="4"/>
  <c r="J27" i="4"/>
  <c r="F28" i="4"/>
  <c r="H28" i="4"/>
  <c r="J28" i="4"/>
  <c r="F29" i="4"/>
  <c r="H29" i="4"/>
  <c r="J29" i="4"/>
  <c r="F30" i="4"/>
  <c r="H30" i="4"/>
  <c r="J30" i="4"/>
  <c r="F31" i="4"/>
  <c r="H31" i="4"/>
  <c r="J31" i="4"/>
  <c r="F32" i="4"/>
  <c r="H32" i="4"/>
  <c r="J32" i="4"/>
  <c r="F33" i="4"/>
  <c r="H33" i="4"/>
  <c r="J33" i="4"/>
  <c r="F34" i="4"/>
  <c r="H34" i="4"/>
  <c r="J34" i="4"/>
  <c r="F35" i="4"/>
  <c r="H35" i="4"/>
  <c r="J35" i="4"/>
  <c r="F36" i="4"/>
  <c r="H36" i="4"/>
  <c r="J36" i="4"/>
  <c r="F37" i="4"/>
  <c r="H37" i="4"/>
  <c r="J37" i="4"/>
  <c r="F38" i="4"/>
  <c r="H38" i="4"/>
  <c r="J38" i="4"/>
  <c r="F39" i="4"/>
  <c r="H39" i="4"/>
  <c r="J39" i="4"/>
  <c r="F40" i="4"/>
  <c r="H40" i="4"/>
  <c r="J40" i="4"/>
  <c r="F41" i="4"/>
  <c r="H41" i="4"/>
  <c r="J41" i="4"/>
  <c r="F42" i="4"/>
  <c r="H42" i="4"/>
  <c r="J42" i="4"/>
  <c r="F43" i="4"/>
  <c r="H43" i="4"/>
  <c r="J43" i="4"/>
  <c r="F44" i="4"/>
  <c r="H44" i="4"/>
  <c r="J44" i="4"/>
  <c r="F45" i="4"/>
  <c r="H45" i="4"/>
  <c r="J45" i="4"/>
  <c r="F46" i="4"/>
  <c r="H46" i="4"/>
  <c r="J46" i="4"/>
  <c r="F47" i="4"/>
  <c r="H47" i="4"/>
  <c r="J47" i="4"/>
  <c r="F48" i="4"/>
  <c r="H48" i="4"/>
  <c r="J48" i="4"/>
  <c r="F49" i="4"/>
  <c r="H49" i="4"/>
  <c r="J49" i="4"/>
  <c r="F50" i="4"/>
  <c r="H50" i="4"/>
  <c r="J50" i="4"/>
  <c r="F51" i="4"/>
  <c r="H51" i="4"/>
  <c r="J51" i="4"/>
  <c r="F52" i="4"/>
  <c r="H52" i="4"/>
  <c r="J52" i="4"/>
  <c r="F53" i="4"/>
  <c r="H53" i="4"/>
  <c r="J53" i="4"/>
  <c r="F54" i="4"/>
  <c r="H54" i="4"/>
  <c r="J54" i="4"/>
  <c r="F55" i="4"/>
  <c r="H55" i="4"/>
  <c r="J55" i="4"/>
  <c r="F56" i="4"/>
  <c r="H56" i="4"/>
  <c r="J56" i="4"/>
  <c r="F57" i="4"/>
  <c r="H57" i="4"/>
  <c r="J57" i="4"/>
  <c r="F58" i="4"/>
  <c r="H58" i="4"/>
  <c r="J58" i="4"/>
  <c r="F59" i="4"/>
  <c r="H59" i="4"/>
  <c r="J59" i="4"/>
  <c r="F60" i="4"/>
  <c r="H60" i="4"/>
  <c r="J60" i="4"/>
  <c r="F61" i="4"/>
  <c r="H61" i="4"/>
  <c r="J61" i="4"/>
  <c r="F62" i="4"/>
  <c r="H62" i="4"/>
  <c r="J62" i="4"/>
  <c r="F63" i="4"/>
  <c r="H63" i="4"/>
  <c r="J63" i="4"/>
  <c r="F64" i="4"/>
  <c r="H64" i="4"/>
  <c r="J64" i="4"/>
  <c r="F65" i="4"/>
  <c r="H65" i="4"/>
  <c r="J65" i="4"/>
  <c r="F66" i="4"/>
  <c r="H66" i="4"/>
  <c r="J66" i="4"/>
  <c r="F67" i="4"/>
  <c r="H67" i="4"/>
  <c r="J67" i="4"/>
  <c r="F68" i="4"/>
  <c r="H68" i="4"/>
  <c r="J68" i="4"/>
  <c r="F69" i="4"/>
  <c r="H69" i="4"/>
  <c r="J69" i="4"/>
  <c r="F70" i="4"/>
  <c r="H70" i="4"/>
  <c r="J70" i="4"/>
  <c r="F71" i="4"/>
  <c r="H71" i="4"/>
  <c r="J71" i="4"/>
  <c r="F72" i="4"/>
  <c r="H72" i="4"/>
  <c r="J72" i="4"/>
  <c r="F73" i="4"/>
  <c r="H73" i="4"/>
  <c r="J73" i="4"/>
  <c r="F74" i="4"/>
  <c r="H74" i="4"/>
  <c r="J74" i="4"/>
  <c r="F75" i="4"/>
  <c r="H75" i="4"/>
  <c r="J75" i="4"/>
  <c r="F76" i="4"/>
  <c r="H76" i="4"/>
  <c r="J76" i="4"/>
  <c r="F77" i="4"/>
  <c r="H77" i="4"/>
  <c r="J77" i="4"/>
  <c r="F78" i="4"/>
  <c r="H78" i="4"/>
  <c r="J78" i="4"/>
  <c r="F79" i="4"/>
  <c r="H79" i="4"/>
  <c r="J79" i="4"/>
  <c r="F80" i="4"/>
  <c r="H80" i="4"/>
  <c r="J80" i="4"/>
  <c r="F81" i="4"/>
  <c r="H81" i="4"/>
  <c r="J81" i="4"/>
  <c r="F82" i="4"/>
  <c r="H82" i="4"/>
  <c r="J82" i="4"/>
  <c r="F83" i="4"/>
  <c r="H83" i="4"/>
  <c r="J83" i="4"/>
  <c r="F84" i="4"/>
  <c r="H84" i="4"/>
  <c r="J84" i="4"/>
  <c r="F85" i="4"/>
  <c r="H85" i="4"/>
  <c r="J85" i="4"/>
  <c r="F86" i="4"/>
  <c r="H86" i="4"/>
  <c r="J86" i="4"/>
  <c r="F87" i="4"/>
  <c r="H87" i="4"/>
  <c r="J87" i="4"/>
  <c r="F88" i="4"/>
  <c r="H88" i="4"/>
  <c r="J88" i="4"/>
  <c r="F89" i="4"/>
  <c r="H89" i="4"/>
  <c r="J89" i="4"/>
  <c r="F90" i="4"/>
  <c r="H90" i="4"/>
  <c r="J90" i="4"/>
  <c r="F91" i="4"/>
  <c r="H91" i="4"/>
  <c r="J91" i="4"/>
  <c r="F92" i="4"/>
  <c r="H92" i="4"/>
  <c r="J92" i="4"/>
  <c r="F93" i="4"/>
  <c r="H93" i="4"/>
  <c r="J93" i="4"/>
  <c r="F94" i="4"/>
  <c r="H94" i="4"/>
  <c r="J94" i="4"/>
  <c r="F95" i="4"/>
  <c r="H95" i="4"/>
  <c r="J95" i="4"/>
  <c r="F96" i="4"/>
  <c r="H96" i="4"/>
  <c r="J96" i="4"/>
  <c r="F97" i="4"/>
  <c r="H97" i="4"/>
  <c r="J97" i="4"/>
  <c r="F98" i="4"/>
  <c r="H98" i="4"/>
  <c r="I98" i="4" s="1"/>
  <c r="J98" i="4"/>
  <c r="F99" i="4"/>
  <c r="H99" i="4"/>
  <c r="J99" i="4"/>
  <c r="F100" i="4"/>
  <c r="H100" i="4"/>
  <c r="J100" i="4"/>
  <c r="F101" i="4"/>
  <c r="H101" i="4"/>
  <c r="J101" i="4"/>
  <c r="F102" i="4"/>
  <c r="H102" i="4"/>
  <c r="I102" i="4" s="1"/>
  <c r="J10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J23" i="4"/>
  <c r="K23" i="4" s="1"/>
  <c r="H23" i="4"/>
  <c r="I23" i="4" s="1"/>
  <c r="F23" i="4"/>
  <c r="D23" i="4"/>
  <c r="E23" i="4" s="1"/>
  <c r="B23" i="4"/>
  <c r="C23" i="4" s="1"/>
  <c r="B24" i="4"/>
  <c r="B25" i="4"/>
  <c r="B26" i="4"/>
  <c r="B27" i="4"/>
  <c r="B28" i="4"/>
  <c r="B29" i="4"/>
  <c r="B30" i="4"/>
  <c r="B31" i="4"/>
  <c r="C31" i="4" s="1"/>
  <c r="B32" i="4"/>
  <c r="B33" i="4"/>
  <c r="B34" i="4"/>
  <c r="B35" i="4"/>
  <c r="B36" i="4"/>
  <c r="B37" i="4"/>
  <c r="B38" i="4"/>
  <c r="B39" i="4"/>
  <c r="C39" i="4" s="1"/>
  <c r="B40" i="4"/>
  <c r="C40" i="4" s="1"/>
  <c r="B41" i="4"/>
  <c r="B42" i="4"/>
  <c r="B43" i="4"/>
  <c r="B44" i="4"/>
  <c r="B45" i="4"/>
  <c r="B46" i="4"/>
  <c r="B47" i="4"/>
  <c r="C47" i="4" s="1"/>
  <c r="B48" i="4"/>
  <c r="B49" i="4"/>
  <c r="B50" i="4"/>
  <c r="B51" i="4"/>
  <c r="B52" i="4"/>
  <c r="B53" i="4"/>
  <c r="B54" i="4"/>
  <c r="B55" i="4"/>
  <c r="C55" i="4" s="1"/>
  <c r="B56" i="4"/>
  <c r="B57" i="4"/>
  <c r="B58" i="4"/>
  <c r="B59" i="4"/>
  <c r="B60" i="4"/>
  <c r="B61" i="4"/>
  <c r="B62" i="4"/>
  <c r="B63" i="4"/>
  <c r="C63" i="4" s="1"/>
  <c r="B64" i="4"/>
  <c r="B65" i="4"/>
  <c r="B66" i="4"/>
  <c r="B67" i="4"/>
  <c r="C67" i="4" s="1"/>
  <c r="B68" i="4"/>
  <c r="B69" i="4"/>
  <c r="B70" i="4"/>
  <c r="B71" i="4"/>
  <c r="C71" i="4" s="1"/>
  <c r="B72" i="4"/>
  <c r="B73" i="4"/>
  <c r="B74" i="4"/>
  <c r="B75" i="4"/>
  <c r="C75" i="4" s="1"/>
  <c r="B76" i="4"/>
  <c r="B77" i="4"/>
  <c r="B78" i="4"/>
  <c r="B79" i="4"/>
  <c r="C79" i="4" s="1"/>
  <c r="B80" i="4"/>
  <c r="B81" i="4"/>
  <c r="B82" i="4"/>
  <c r="B83" i="4"/>
  <c r="C83" i="4" s="1"/>
  <c r="B84" i="4"/>
  <c r="B85" i="4"/>
  <c r="B86" i="4"/>
  <c r="B87" i="4"/>
  <c r="C87" i="4" s="1"/>
  <c r="B88" i="4"/>
  <c r="B89" i="4"/>
  <c r="B90" i="4"/>
  <c r="B91" i="4"/>
  <c r="C91" i="4" s="1"/>
  <c r="B92" i="4"/>
  <c r="B93" i="4"/>
  <c r="B94" i="4"/>
  <c r="B95" i="4"/>
  <c r="C95" i="4" s="1"/>
  <c r="B96" i="4"/>
  <c r="B97" i="4"/>
  <c r="B98" i="4"/>
  <c r="B99" i="4"/>
  <c r="C99" i="4" s="1"/>
  <c r="B100" i="4"/>
  <c r="B101" i="4"/>
  <c r="B102" i="4"/>
  <c r="I94" i="4" l="1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101" i="4"/>
  <c r="I97" i="4"/>
  <c r="I93" i="4"/>
  <c r="I89" i="4"/>
  <c r="I85" i="4"/>
  <c r="I81" i="4"/>
  <c r="C101" i="4"/>
  <c r="C97" i="4"/>
  <c r="C93" i="4"/>
  <c r="C89" i="4"/>
  <c r="C85" i="4"/>
  <c r="C81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K100" i="4"/>
  <c r="I99" i="4"/>
  <c r="K96" i="4"/>
  <c r="I95" i="4"/>
  <c r="K92" i="4"/>
  <c r="I91" i="4"/>
  <c r="K88" i="4"/>
  <c r="I87" i="4"/>
  <c r="K84" i="4"/>
  <c r="I83" i="4"/>
  <c r="K80" i="4"/>
  <c r="I79" i="4"/>
  <c r="K76" i="4"/>
  <c r="I75" i="4"/>
  <c r="K72" i="4"/>
  <c r="I71" i="4"/>
  <c r="K68" i="4"/>
  <c r="I67" i="4"/>
  <c r="K64" i="4"/>
  <c r="I63" i="4"/>
  <c r="K60" i="4"/>
  <c r="I59" i="4"/>
  <c r="I55" i="4"/>
  <c r="I51" i="4"/>
  <c r="I47" i="4"/>
  <c r="I43" i="4"/>
  <c r="I39" i="4"/>
  <c r="I35" i="4"/>
  <c r="I31" i="4"/>
  <c r="I27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36" i="4"/>
  <c r="C32" i="4"/>
  <c r="C28" i="4"/>
  <c r="C2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87" i="3"/>
  <c r="I71" i="3"/>
  <c r="I55" i="3"/>
  <c r="I23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2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37" i="3"/>
  <c r="C29" i="3"/>
  <c r="E24" i="3"/>
  <c r="E32" i="3"/>
  <c r="E40" i="3"/>
  <c r="E48" i="3"/>
  <c r="E56" i="3"/>
  <c r="E64" i="3"/>
  <c r="E72" i="3"/>
  <c r="E88" i="3"/>
  <c r="G88" i="3"/>
  <c r="G72" i="3"/>
  <c r="G56" i="3"/>
  <c r="G40" i="3"/>
  <c r="G24" i="3"/>
  <c r="K102" i="3"/>
  <c r="K86" i="3"/>
  <c r="K70" i="3"/>
  <c r="K54" i="3"/>
  <c r="K38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5" i="3"/>
  <c r="E26" i="3"/>
  <c r="E34" i="3"/>
  <c r="E42" i="3"/>
  <c r="E50" i="3"/>
  <c r="E58" i="3"/>
  <c r="E66" i="3"/>
  <c r="E76" i="3"/>
  <c r="E92" i="3"/>
  <c r="G100" i="3"/>
  <c r="G84" i="3"/>
  <c r="G68" i="3"/>
  <c r="G52" i="3"/>
  <c r="G36" i="3"/>
  <c r="I99" i="3"/>
  <c r="I83" i="3"/>
  <c r="I67" i="3"/>
  <c r="I51" i="3"/>
  <c r="I35" i="3"/>
  <c r="K98" i="3"/>
  <c r="K82" i="3"/>
  <c r="K66" i="3"/>
  <c r="K50" i="3"/>
  <c r="C24" i="3"/>
  <c r="C28" i="3"/>
  <c r="C32" i="3"/>
  <c r="C36" i="3"/>
  <c r="C40" i="3"/>
  <c r="C26" i="3"/>
  <c r="C30" i="3"/>
  <c r="C34" i="3"/>
  <c r="C38" i="3"/>
  <c r="C42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1" i="3"/>
  <c r="C33" i="3"/>
  <c r="C25" i="3"/>
  <c r="E28" i="3"/>
  <c r="E36" i="3"/>
  <c r="E44" i="3"/>
  <c r="E52" i="3"/>
  <c r="E60" i="3"/>
  <c r="E68" i="3"/>
  <c r="E80" i="3"/>
  <c r="G96" i="3"/>
  <c r="G80" i="3"/>
  <c r="G64" i="3"/>
  <c r="G48" i="3"/>
  <c r="G32" i="3"/>
  <c r="I95" i="3"/>
  <c r="I79" i="3"/>
  <c r="I63" i="3"/>
  <c r="I47" i="3"/>
  <c r="I31" i="3"/>
  <c r="K94" i="3"/>
  <c r="K78" i="3"/>
  <c r="K62" i="3"/>
  <c r="K46" i="3"/>
  <c r="K30" i="3"/>
  <c r="E102" i="3"/>
  <c r="E98" i="3"/>
  <c r="E94" i="3"/>
  <c r="E90" i="3"/>
  <c r="E86" i="3"/>
  <c r="E82" i="3"/>
  <c r="E78" i="3"/>
  <c r="E74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39" i="3"/>
  <c r="C31" i="3"/>
  <c r="C23" i="3"/>
  <c r="E30" i="3"/>
  <c r="E38" i="3"/>
  <c r="E46" i="3"/>
  <c r="E54" i="3"/>
  <c r="E62" i="3"/>
  <c r="E70" i="3"/>
  <c r="E84" i="3"/>
  <c r="E100" i="3"/>
  <c r="G92" i="3"/>
  <c r="G76" i="3"/>
  <c r="G60" i="3"/>
  <c r="G44" i="3"/>
  <c r="G28" i="3"/>
  <c r="I91" i="3"/>
  <c r="I75" i="3"/>
  <c r="I59" i="3"/>
  <c r="I43" i="3"/>
  <c r="I27" i="3"/>
  <c r="K90" i="3"/>
  <c r="K74" i="3"/>
  <c r="K58" i="3"/>
  <c r="K42" i="3"/>
  <c r="K26" i="3"/>
  <c r="G28" i="4"/>
  <c r="G44" i="4"/>
  <c r="G60" i="4"/>
  <c r="G76" i="4"/>
  <c r="G92" i="4"/>
  <c r="G32" i="4"/>
  <c r="G48" i="4"/>
  <c r="G64" i="4"/>
  <c r="G80" i="4"/>
  <c r="G96" i="4"/>
  <c r="G36" i="4"/>
  <c r="G52" i="4"/>
  <c r="G68" i="4"/>
  <c r="G84" i="4"/>
  <c r="G100" i="4"/>
  <c r="G24" i="4"/>
  <c r="G40" i="4"/>
  <c r="G56" i="4"/>
  <c r="G72" i="4"/>
  <c r="G88" i="4"/>
  <c r="G23" i="4"/>
  <c r="G102" i="4"/>
  <c r="G98" i="4"/>
  <c r="G94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G101" i="4"/>
  <c r="K99" i="4"/>
  <c r="G97" i="4"/>
  <c r="K95" i="4"/>
  <c r="G93" i="4"/>
  <c r="K91" i="4"/>
  <c r="G89" i="4"/>
  <c r="K87" i="4"/>
  <c r="G85" i="4"/>
  <c r="K83" i="4"/>
  <c r="G81" i="4"/>
  <c r="K79" i="4"/>
  <c r="G77" i="4"/>
  <c r="K75" i="4"/>
  <c r="G73" i="4"/>
  <c r="K71" i="4"/>
  <c r="G69" i="4"/>
  <c r="K67" i="4"/>
  <c r="G65" i="4"/>
  <c r="K63" i="4"/>
  <c r="G61" i="4"/>
  <c r="K59" i="4"/>
  <c r="G57" i="4"/>
  <c r="K55" i="4"/>
  <c r="G53" i="4"/>
  <c r="K51" i="4"/>
  <c r="G49" i="4"/>
  <c r="K47" i="4"/>
  <c r="G45" i="4"/>
  <c r="K43" i="4"/>
  <c r="G41" i="4"/>
  <c r="K39" i="4"/>
  <c r="G37" i="4"/>
  <c r="K35" i="4"/>
  <c r="G33" i="4"/>
  <c r="K31" i="4"/>
  <c r="G29" i="4"/>
  <c r="K27" i="4"/>
  <c r="G25" i="4"/>
  <c r="K102" i="4"/>
  <c r="K86" i="4"/>
  <c r="K70" i="4"/>
  <c r="K54" i="4"/>
  <c r="K38" i="4"/>
  <c r="G90" i="4"/>
  <c r="G82" i="4"/>
  <c r="G74" i="4"/>
  <c r="G66" i="4"/>
  <c r="G58" i="4"/>
  <c r="K52" i="4"/>
  <c r="G50" i="4"/>
  <c r="G46" i="4"/>
  <c r="K44" i="4"/>
  <c r="G42" i="4"/>
  <c r="K40" i="4"/>
  <c r="G38" i="4"/>
  <c r="K36" i="4"/>
  <c r="G34" i="4"/>
  <c r="K32" i="4"/>
  <c r="G30" i="4"/>
  <c r="K28" i="4"/>
  <c r="G26" i="4"/>
  <c r="K24" i="4"/>
  <c r="K98" i="4"/>
  <c r="K82" i="4"/>
  <c r="K66" i="4"/>
  <c r="K50" i="4"/>
  <c r="K34" i="4"/>
  <c r="G86" i="4"/>
  <c r="G78" i="4"/>
  <c r="G70" i="4"/>
  <c r="G62" i="4"/>
  <c r="K56" i="4"/>
  <c r="G54" i="4"/>
  <c r="K48" i="4"/>
  <c r="C59" i="4"/>
  <c r="C51" i="4"/>
  <c r="C43" i="4"/>
  <c r="C35" i="4"/>
  <c r="C27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K101" i="4"/>
  <c r="G99" i="4"/>
  <c r="K97" i="4"/>
  <c r="G95" i="4"/>
  <c r="K93" i="4"/>
  <c r="G91" i="4"/>
  <c r="K89" i="4"/>
  <c r="G87" i="4"/>
  <c r="K85" i="4"/>
  <c r="G83" i="4"/>
  <c r="K81" i="4"/>
  <c r="G79" i="4"/>
  <c r="K77" i="4"/>
  <c r="G75" i="4"/>
  <c r="K73" i="4"/>
  <c r="G71" i="4"/>
  <c r="K69" i="4"/>
  <c r="G67" i="4"/>
  <c r="K65" i="4"/>
  <c r="G63" i="4"/>
  <c r="K61" i="4"/>
  <c r="G59" i="4"/>
  <c r="K57" i="4"/>
  <c r="G55" i="4"/>
  <c r="K53" i="4"/>
  <c r="G51" i="4"/>
  <c r="K49" i="4"/>
  <c r="G47" i="4"/>
  <c r="K45" i="4"/>
  <c r="G43" i="4"/>
  <c r="K41" i="4"/>
  <c r="G39" i="4"/>
  <c r="K37" i="4"/>
  <c r="G35" i="4"/>
  <c r="K33" i="4"/>
  <c r="G31" i="4"/>
  <c r="K29" i="4"/>
  <c r="G27" i="4"/>
  <c r="K25" i="4"/>
  <c r="K94" i="4"/>
  <c r="K78" i="4"/>
  <c r="K62" i="4"/>
  <c r="K46" i="4"/>
  <c r="K30" i="4"/>
  <c r="C25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K90" i="4"/>
  <c r="K74" i="4"/>
  <c r="K58" i="4"/>
  <c r="K42" i="4"/>
  <c r="K2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</calcChain>
</file>

<file path=xl/sharedStrings.xml><?xml version="1.0" encoding="utf-8"?>
<sst xmlns="http://schemas.openxmlformats.org/spreadsheetml/2006/main" count="836" uniqueCount="156">
  <si>
    <t>Date</t>
  </si>
  <si>
    <t>Tasks left</t>
  </si>
  <si>
    <t>Task</t>
  </si>
  <si>
    <t>Name</t>
  </si>
  <si>
    <t>Date completed</t>
  </si>
  <si>
    <t>Joel</t>
  </si>
  <si>
    <t>Lexy</t>
  </si>
  <si>
    <t>Autumn</t>
  </si>
  <si>
    <t>Palani</t>
  </si>
  <si>
    <t>Update models</t>
  </si>
  <si>
    <t>login.html</t>
  </si>
  <si>
    <t>reserveSpot.html</t>
  </si>
  <si>
    <t>map.html</t>
  </si>
  <si>
    <t>signUp.html</t>
  </si>
  <si>
    <t>Html/Css template</t>
  </si>
  <si>
    <t>account.html</t>
  </si>
  <si>
    <t>get website template</t>
  </si>
  <si>
    <t>outline models</t>
  </si>
  <si>
    <t>set up API</t>
  </si>
  <si>
    <t>signUp.html-&gt;django</t>
  </si>
  <si>
    <t>rough draft models</t>
  </si>
  <si>
    <t>nav/main.html</t>
  </si>
  <si>
    <t>Scrum notes for sprint</t>
  </si>
  <si>
    <t>Requirements Gathering</t>
  </si>
  <si>
    <t>High-level Design</t>
  </si>
  <si>
    <t>Low-level Design</t>
  </si>
  <si>
    <t>Development</t>
  </si>
  <si>
    <t>Testing</t>
  </si>
  <si>
    <t>Type</t>
  </si>
  <si>
    <t>r</t>
  </si>
  <si>
    <t>t</t>
  </si>
  <si>
    <t>l</t>
  </si>
  <si>
    <t>h</t>
  </si>
  <si>
    <t>d</t>
  </si>
  <si>
    <t>create repo</t>
  </si>
  <si>
    <t>added doc outlines</t>
  </si>
  <si>
    <t>update todo</t>
  </si>
  <si>
    <t>Req Def: intro/context</t>
  </si>
  <si>
    <t>Project overview</t>
  </si>
  <si>
    <t>adjusted repo structure</t>
  </si>
  <si>
    <t>RD: Users and goals</t>
  </si>
  <si>
    <t>RD: non-funct req</t>
  </si>
  <si>
    <t>RD: glossary</t>
  </si>
  <si>
    <t>funct req</t>
  </si>
  <si>
    <t>future features</t>
  </si>
  <si>
    <t>Use Case: createAccount</t>
  </si>
  <si>
    <t>UC: Reserve_Spot</t>
  </si>
  <si>
    <t>UC: Use_reservation</t>
  </si>
  <si>
    <t>UC: Add_lot</t>
  </si>
  <si>
    <t>UC: Add_spot</t>
  </si>
  <si>
    <t>UC: Open_lot</t>
  </si>
  <si>
    <t>UC: Check_in</t>
  </si>
  <si>
    <t>UC: add event</t>
  </si>
  <si>
    <t>RD: UML diagrams</t>
  </si>
  <si>
    <t>Team org.</t>
  </si>
  <si>
    <t>risk analysis</t>
  </si>
  <si>
    <t>build instructions</t>
  </si>
  <si>
    <t>P/J</t>
  </si>
  <si>
    <t>testing instructions</t>
  </si>
  <si>
    <t>Use case descriptions</t>
  </si>
  <si>
    <t>funct req: update</t>
  </si>
  <si>
    <t>Sign_up wireframe</t>
  </si>
  <si>
    <t>low prototype #2</t>
  </si>
  <si>
    <t>low prototype #3</t>
  </si>
  <si>
    <t>maps</t>
  </si>
  <si>
    <t>Activity diagrams</t>
  </si>
  <si>
    <t>class diagram</t>
  </si>
  <si>
    <t>MS 2 - finalize scrum</t>
  </si>
  <si>
    <t>hi-proto to django</t>
  </si>
  <si>
    <t>map marker</t>
  </si>
  <si>
    <t>initialize django proj</t>
  </si>
  <si>
    <t>create apis app</t>
  </si>
  <si>
    <t>pastReservations.html</t>
  </si>
  <si>
    <t>attendant.html</t>
  </si>
  <si>
    <t>about.html</t>
  </si>
  <si>
    <t>eventManagement.html</t>
  </si>
  <si>
    <t>lotInfo.html</t>
  </si>
  <si>
    <t>ownerManagement.html</t>
  </si>
  <si>
    <t>lotManagement.html</t>
  </si>
  <si>
    <t>Django: reserveSpot.html</t>
  </si>
  <si>
    <t>Django: login.html</t>
  </si>
  <si>
    <t>Django: account.html</t>
  </si>
  <si>
    <t>Django: main.html</t>
  </si>
  <si>
    <t>Django: pastReservations.html</t>
  </si>
  <si>
    <t>Django: attendant.html</t>
  </si>
  <si>
    <t>Django: eventManagement.html</t>
  </si>
  <si>
    <t>Django: ownerManagement.html</t>
  </si>
  <si>
    <t>Django: lotInfo.html</t>
  </si>
  <si>
    <t>Django: lotManagement.html</t>
  </si>
  <si>
    <t>Django: map.html</t>
  </si>
  <si>
    <t>Updated main.css file to Django</t>
  </si>
  <si>
    <t>Complete functionality: Login.html</t>
  </si>
  <si>
    <t>Complete functionality: signUp.html</t>
  </si>
  <si>
    <t>complete functionality: reserveSpot.html</t>
  </si>
  <si>
    <t>Complete functionality: main.html</t>
  </si>
  <si>
    <t>Get maps working on necessary pages</t>
  </si>
  <si>
    <t>Finish maps API</t>
  </si>
  <si>
    <t>Maps Javascript</t>
  </si>
  <si>
    <t>user password change</t>
  </si>
  <si>
    <t>Page links</t>
  </si>
  <si>
    <t>attendant checkin dropdown</t>
  </si>
  <si>
    <t>added burndown chart</t>
  </si>
  <si>
    <t>format previous reservations</t>
  </si>
  <si>
    <t>fix reservations</t>
  </si>
  <si>
    <t>page links</t>
  </si>
  <si>
    <t>finished main</t>
  </si>
  <si>
    <t>register new lot</t>
  </si>
  <si>
    <t>only upcoming events on main</t>
  </si>
  <si>
    <t>admin add event</t>
  </si>
  <si>
    <t>reserve spot half done</t>
  </si>
  <si>
    <t>Django: about.html</t>
  </si>
  <si>
    <t>delete event</t>
  </si>
  <si>
    <t>lot-info</t>
  </si>
  <si>
    <t>model revision</t>
  </si>
  <si>
    <t>lot data api</t>
  </si>
  <si>
    <t>javascript for single lot map</t>
  </si>
  <si>
    <t>lot-info view</t>
  </si>
  <si>
    <t>update migrations</t>
  </si>
  <si>
    <t>autumn</t>
  </si>
  <si>
    <t>only upcoming events on home</t>
  </si>
  <si>
    <t>updated models</t>
  </si>
  <si>
    <t>fixed links</t>
  </si>
  <si>
    <t>new lot registration</t>
  </si>
  <si>
    <t>lat/long bug fix</t>
  </si>
  <si>
    <t>reserve again</t>
  </si>
  <si>
    <t>time field for new events</t>
  </si>
  <si>
    <t>reserve spot checking</t>
  </si>
  <si>
    <t>calculate lat/long</t>
  </si>
  <si>
    <t>MS 3 sprint 2 docs</t>
  </si>
  <si>
    <t>MS 3 sprint 1 docs</t>
  </si>
  <si>
    <t>MS 3 sprint 3 docs</t>
  </si>
  <si>
    <t>testing files</t>
  </si>
  <si>
    <t>fixed map.html links</t>
  </si>
  <si>
    <t>added revenue model</t>
  </si>
  <si>
    <t>testing requirements</t>
  </si>
  <si>
    <t>tesing pass/fail</t>
  </si>
  <si>
    <t>lot management lists lots</t>
  </si>
  <si>
    <t>lot management lists events</t>
  </si>
  <si>
    <t>lot management lists spots</t>
  </si>
  <si>
    <t>lotEdit.html</t>
  </si>
  <si>
    <t>update reservation totals</t>
  </si>
  <si>
    <t>revenue logic</t>
  </si>
  <si>
    <t>attendant page working</t>
  </si>
  <si>
    <t>edit lot address and name</t>
  </si>
  <si>
    <t>lotEdit add/remove events</t>
  </si>
  <si>
    <t>lotEdit change parking spots</t>
  </si>
  <si>
    <t>update readme</t>
  </si>
  <si>
    <t>ownerManagement shows owners</t>
  </si>
  <si>
    <t>OM view any lots</t>
  </si>
  <si>
    <t>OM revoke owners</t>
  </si>
  <si>
    <t>Burndown Chart: Big Blue's Parking Genie</t>
  </si>
  <si>
    <t>Percent left</t>
  </si>
  <si>
    <t>Expected</t>
  </si>
  <si>
    <t>Percent</t>
  </si>
  <si>
    <t>Burndown Chart</t>
  </si>
  <si>
    <t>Revenue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</si>
</sst>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Border="1"/>
    <xf numFmtId="16" fontId="0" fillId="0" borderId="0" xfId="0" applyNumberFormat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 applyAlignment="1">
      <alignment horizontal="center" wrapText="1"/>
    </xf>
    <xf numFmtId="9" fontId="0" fillId="0" borderId="0" xfId="2" applyFont="1" applyBorder="1"/>
    <xf numFmtId="0" fontId="0" fillId="0" borderId="7" xfId="0" applyFill="1" applyBorder="1"/>
    <xf numFmtId="9" fontId="0" fillId="0" borderId="1" xfId="2" applyFont="1" applyBorder="1"/>
    <xf numFmtId="1" fontId="0" fillId="0" borderId="0" xfId="2" applyNumberFormat="1" applyFont="1" applyBorder="1"/>
    <xf numFmtId="1" fontId="0" fillId="0" borderId="3" xfId="2" applyNumberFormat="1" applyFont="1" applyBorder="1"/>
    <xf numFmtId="9" fontId="0" fillId="0" borderId="3" xfId="2" applyFont="1" applyBorder="1"/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3">
    <cellStyle name="Normal" xfId="0" builtinId="0"/>
    <cellStyle name="Normal 2" xfId="1" xr:uid="{00000000-0005-0000-0000-000006000000}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7E6E6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6B5"/>
      <rgbColor rgb="FF4472C4"/>
      <rgbColor rgb="FF33CCCC"/>
      <rgbColor rgb="FF99CC00"/>
      <rgbColor rgb="FFFFCC00"/>
      <rgbColor rgb="FFFF9900"/>
      <rgbColor rgb="FFFF781D"/>
      <rgbColor rgb="FF595959"/>
      <rgbColor rgb="FF888888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616078865645944E-2"/>
          <c:y val="5.6936374722042896E-2"/>
          <c:w val="0.80548920071142338"/>
          <c:h val="0.80932650694593888"/>
        </c:manualLayout>
      </c:layout>
      <c:lineChart>
        <c:grouping val="standard"/>
        <c:varyColors val="0"/>
        <c:ser>
          <c:idx val="0"/>
          <c:order val="0"/>
          <c:tx>
            <c:v>Requirements Gathering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Burndown'!$B$23:$B$102</c:f>
              <c:numCache>
                <c:formatCode>General</c:formatCode>
                <c:ptCount val="80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25</c:v>
                </c:pt>
                <c:pt idx="8">
                  <c:v>23</c:v>
                </c:pt>
                <c:pt idx="9">
                  <c:v>15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C1F-AD60-F61BF700F036}"/>
            </c:ext>
          </c:extLst>
        </c:ser>
        <c:ser>
          <c:idx val="5"/>
          <c:order val="1"/>
          <c:tx>
            <c:v>Requirements Expected</c:v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'Point Burndown'!$C$23:$C$102</c:f>
              <c:numCache>
                <c:formatCode>0</c:formatCode>
                <c:ptCount val="80"/>
                <c:pt idx="0">
                  <c:v>34</c:v>
                </c:pt>
                <c:pt idx="1">
                  <c:v>33.575000000000003</c:v>
                </c:pt>
                <c:pt idx="2">
                  <c:v>33.15</c:v>
                </c:pt>
                <c:pt idx="3">
                  <c:v>32.725000000000001</c:v>
                </c:pt>
                <c:pt idx="4">
                  <c:v>32.299999999999997</c:v>
                </c:pt>
                <c:pt idx="5">
                  <c:v>31.875</c:v>
                </c:pt>
                <c:pt idx="6">
                  <c:v>31.450000000000003</c:v>
                </c:pt>
                <c:pt idx="7">
                  <c:v>31.024999999999999</c:v>
                </c:pt>
                <c:pt idx="8">
                  <c:v>30.6</c:v>
                </c:pt>
                <c:pt idx="9">
                  <c:v>30.174999999999997</c:v>
                </c:pt>
                <c:pt idx="10">
                  <c:v>29.75</c:v>
                </c:pt>
                <c:pt idx="11">
                  <c:v>29.325000000000003</c:v>
                </c:pt>
                <c:pt idx="12">
                  <c:v>28.9</c:v>
                </c:pt>
                <c:pt idx="13">
                  <c:v>28.475000000000001</c:v>
                </c:pt>
                <c:pt idx="14">
                  <c:v>28.049999999999997</c:v>
                </c:pt>
                <c:pt idx="15">
                  <c:v>27.625</c:v>
                </c:pt>
                <c:pt idx="16">
                  <c:v>27.200000000000003</c:v>
                </c:pt>
                <c:pt idx="17">
                  <c:v>26.774999999999999</c:v>
                </c:pt>
                <c:pt idx="18">
                  <c:v>26.35</c:v>
                </c:pt>
                <c:pt idx="19">
                  <c:v>25.924999999999997</c:v>
                </c:pt>
                <c:pt idx="20">
                  <c:v>25.5</c:v>
                </c:pt>
                <c:pt idx="21">
                  <c:v>25.075000000000003</c:v>
                </c:pt>
                <c:pt idx="22">
                  <c:v>24.65</c:v>
                </c:pt>
                <c:pt idx="23">
                  <c:v>24.225000000000001</c:v>
                </c:pt>
                <c:pt idx="24">
                  <c:v>23.799999999999997</c:v>
                </c:pt>
                <c:pt idx="25">
                  <c:v>23.375</c:v>
                </c:pt>
                <c:pt idx="26">
                  <c:v>22.950000000000003</c:v>
                </c:pt>
                <c:pt idx="27">
                  <c:v>22.524999999999999</c:v>
                </c:pt>
                <c:pt idx="28">
                  <c:v>22.1</c:v>
                </c:pt>
                <c:pt idx="29">
                  <c:v>21.674999999999997</c:v>
                </c:pt>
                <c:pt idx="30">
                  <c:v>21.25</c:v>
                </c:pt>
                <c:pt idx="31">
                  <c:v>20.825000000000003</c:v>
                </c:pt>
                <c:pt idx="32">
                  <c:v>20.399999999999999</c:v>
                </c:pt>
                <c:pt idx="33">
                  <c:v>19.975000000000001</c:v>
                </c:pt>
                <c:pt idx="34">
                  <c:v>19.549999999999997</c:v>
                </c:pt>
                <c:pt idx="35">
                  <c:v>19.125</c:v>
                </c:pt>
                <c:pt idx="36">
                  <c:v>18.700000000000003</c:v>
                </c:pt>
                <c:pt idx="37">
                  <c:v>18.274999999999999</c:v>
                </c:pt>
                <c:pt idx="38">
                  <c:v>17.850000000000001</c:v>
                </c:pt>
                <c:pt idx="39">
                  <c:v>17.424999999999997</c:v>
                </c:pt>
                <c:pt idx="40">
                  <c:v>17</c:v>
                </c:pt>
                <c:pt idx="41">
                  <c:v>16.574999999999999</c:v>
                </c:pt>
                <c:pt idx="42">
                  <c:v>16.149999999999999</c:v>
                </c:pt>
                <c:pt idx="43">
                  <c:v>15.725000000000001</c:v>
                </c:pt>
                <c:pt idx="44">
                  <c:v>15.3</c:v>
                </c:pt>
                <c:pt idx="45">
                  <c:v>14.875</c:v>
                </c:pt>
                <c:pt idx="46">
                  <c:v>14.45</c:v>
                </c:pt>
                <c:pt idx="47">
                  <c:v>14.024999999999999</c:v>
                </c:pt>
                <c:pt idx="48">
                  <c:v>13.600000000000001</c:v>
                </c:pt>
                <c:pt idx="49">
                  <c:v>13.175000000000001</c:v>
                </c:pt>
                <c:pt idx="50">
                  <c:v>12.75</c:v>
                </c:pt>
                <c:pt idx="51">
                  <c:v>12.324999999999999</c:v>
                </c:pt>
                <c:pt idx="52">
                  <c:v>11.899999999999999</c:v>
                </c:pt>
                <c:pt idx="53">
                  <c:v>11.475000000000001</c:v>
                </c:pt>
                <c:pt idx="54">
                  <c:v>11.05</c:v>
                </c:pt>
                <c:pt idx="55">
                  <c:v>10.625</c:v>
                </c:pt>
                <c:pt idx="56">
                  <c:v>10.199999999999999</c:v>
                </c:pt>
                <c:pt idx="57">
                  <c:v>9.7749999999999986</c:v>
                </c:pt>
                <c:pt idx="58">
                  <c:v>9.3500000000000014</c:v>
                </c:pt>
                <c:pt idx="59">
                  <c:v>8.9250000000000007</c:v>
                </c:pt>
                <c:pt idx="60">
                  <c:v>8.5</c:v>
                </c:pt>
                <c:pt idx="61">
                  <c:v>8.0749999999999993</c:v>
                </c:pt>
                <c:pt idx="62">
                  <c:v>7.65</c:v>
                </c:pt>
                <c:pt idx="63">
                  <c:v>7.2249999999999996</c:v>
                </c:pt>
                <c:pt idx="64">
                  <c:v>6.8000000000000007</c:v>
                </c:pt>
                <c:pt idx="65">
                  <c:v>6.375</c:v>
                </c:pt>
                <c:pt idx="66">
                  <c:v>5.9499999999999993</c:v>
                </c:pt>
                <c:pt idx="67">
                  <c:v>5.5250000000000004</c:v>
                </c:pt>
                <c:pt idx="68">
                  <c:v>5.0999999999999996</c:v>
                </c:pt>
                <c:pt idx="69">
                  <c:v>4.6750000000000007</c:v>
                </c:pt>
                <c:pt idx="70">
                  <c:v>4.25</c:v>
                </c:pt>
                <c:pt idx="71">
                  <c:v>3.8250000000000002</c:v>
                </c:pt>
                <c:pt idx="72">
                  <c:v>3.4000000000000004</c:v>
                </c:pt>
                <c:pt idx="73">
                  <c:v>2.9749999999999996</c:v>
                </c:pt>
                <c:pt idx="74">
                  <c:v>2.5499999999999998</c:v>
                </c:pt>
                <c:pt idx="75">
                  <c:v>2.125</c:v>
                </c:pt>
                <c:pt idx="76">
                  <c:v>1.7000000000000002</c:v>
                </c:pt>
                <c:pt idx="77">
                  <c:v>1.2749999999999999</c:v>
                </c:pt>
                <c:pt idx="78">
                  <c:v>0.85000000000000009</c:v>
                </c:pt>
                <c:pt idx="79">
                  <c:v>0.42500000000000004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D8-4E5F-99AE-724FCD3C4AC2}"/>
            </c:ext>
          </c:extLst>
        </c:ser>
        <c:ser>
          <c:idx val="1"/>
          <c:order val="2"/>
          <c:tx>
            <c:v>High-Level Design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Burndown'!$D$23:$D$102</c:f>
              <c:numCache>
                <c:formatCode>General</c:formatCode>
                <c:ptCount val="8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8-4E5F-99AE-724FCD3C4AC2}"/>
            </c:ext>
          </c:extLst>
        </c:ser>
        <c:ser>
          <c:idx val="6"/>
          <c:order val="3"/>
          <c:tx>
            <c:v>High-Level Expected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'Point Burndown'!$E$23:$E$102</c:f>
              <c:numCache>
                <c:formatCode>0</c:formatCode>
                <c:ptCount val="80"/>
                <c:pt idx="0">
                  <c:v>19</c:v>
                </c:pt>
                <c:pt idx="1">
                  <c:v>18.762499999999999</c:v>
                </c:pt>
                <c:pt idx="2">
                  <c:v>18.524999999999999</c:v>
                </c:pt>
                <c:pt idx="3">
                  <c:v>18.287500000000001</c:v>
                </c:pt>
                <c:pt idx="4">
                  <c:v>18.05</c:v>
                </c:pt>
                <c:pt idx="5">
                  <c:v>17.8125</c:v>
                </c:pt>
                <c:pt idx="6">
                  <c:v>17.574999999999999</c:v>
                </c:pt>
                <c:pt idx="7">
                  <c:v>17.337499999999999</c:v>
                </c:pt>
                <c:pt idx="8">
                  <c:v>17.100000000000001</c:v>
                </c:pt>
                <c:pt idx="9">
                  <c:v>16.862500000000001</c:v>
                </c:pt>
                <c:pt idx="10">
                  <c:v>16.625</c:v>
                </c:pt>
                <c:pt idx="11">
                  <c:v>16.387499999999999</c:v>
                </c:pt>
                <c:pt idx="12">
                  <c:v>16.149999999999999</c:v>
                </c:pt>
                <c:pt idx="13">
                  <c:v>15.9125</c:v>
                </c:pt>
                <c:pt idx="14">
                  <c:v>15.674999999999999</c:v>
                </c:pt>
                <c:pt idx="15">
                  <c:v>15.4375</c:v>
                </c:pt>
                <c:pt idx="16">
                  <c:v>15.200000000000001</c:v>
                </c:pt>
                <c:pt idx="17">
                  <c:v>14.9625</c:v>
                </c:pt>
                <c:pt idx="18">
                  <c:v>14.725</c:v>
                </c:pt>
                <c:pt idx="19">
                  <c:v>14.487499999999999</c:v>
                </c:pt>
                <c:pt idx="20">
                  <c:v>14.25</c:v>
                </c:pt>
                <c:pt idx="21">
                  <c:v>14.012500000000001</c:v>
                </c:pt>
                <c:pt idx="22">
                  <c:v>13.775</c:v>
                </c:pt>
                <c:pt idx="23">
                  <c:v>13.5375</c:v>
                </c:pt>
                <c:pt idx="24">
                  <c:v>13.299999999999999</c:v>
                </c:pt>
                <c:pt idx="25">
                  <c:v>13.0625</c:v>
                </c:pt>
                <c:pt idx="26">
                  <c:v>12.825000000000001</c:v>
                </c:pt>
                <c:pt idx="27">
                  <c:v>12.5875</c:v>
                </c:pt>
                <c:pt idx="28">
                  <c:v>12.35</c:v>
                </c:pt>
                <c:pt idx="29">
                  <c:v>12.112499999999999</c:v>
                </c:pt>
                <c:pt idx="30">
                  <c:v>11.875</c:v>
                </c:pt>
                <c:pt idx="31">
                  <c:v>11.637500000000001</c:v>
                </c:pt>
                <c:pt idx="32">
                  <c:v>11.4</c:v>
                </c:pt>
                <c:pt idx="33">
                  <c:v>11.1625</c:v>
                </c:pt>
                <c:pt idx="34">
                  <c:v>10.924999999999999</c:v>
                </c:pt>
                <c:pt idx="35">
                  <c:v>10.6875</c:v>
                </c:pt>
                <c:pt idx="36">
                  <c:v>10.450000000000001</c:v>
                </c:pt>
                <c:pt idx="37">
                  <c:v>10.2125</c:v>
                </c:pt>
                <c:pt idx="38">
                  <c:v>9.9749999999999996</c:v>
                </c:pt>
                <c:pt idx="39">
                  <c:v>9.7374999999999989</c:v>
                </c:pt>
                <c:pt idx="40">
                  <c:v>9.5</c:v>
                </c:pt>
                <c:pt idx="41">
                  <c:v>9.2624999999999993</c:v>
                </c:pt>
                <c:pt idx="42">
                  <c:v>9.0250000000000004</c:v>
                </c:pt>
                <c:pt idx="43">
                  <c:v>8.7874999999999996</c:v>
                </c:pt>
                <c:pt idx="44">
                  <c:v>8.5500000000000007</c:v>
                </c:pt>
                <c:pt idx="45">
                  <c:v>8.3125</c:v>
                </c:pt>
                <c:pt idx="46">
                  <c:v>8.0749999999999993</c:v>
                </c:pt>
                <c:pt idx="47">
                  <c:v>7.8374999999999995</c:v>
                </c:pt>
                <c:pt idx="48">
                  <c:v>7.6000000000000005</c:v>
                </c:pt>
                <c:pt idx="49">
                  <c:v>7.3624999999999998</c:v>
                </c:pt>
                <c:pt idx="50">
                  <c:v>7.125</c:v>
                </c:pt>
                <c:pt idx="51">
                  <c:v>6.8875000000000002</c:v>
                </c:pt>
                <c:pt idx="52">
                  <c:v>6.6499999999999995</c:v>
                </c:pt>
                <c:pt idx="53">
                  <c:v>6.4125000000000005</c:v>
                </c:pt>
                <c:pt idx="54">
                  <c:v>6.1749999999999998</c:v>
                </c:pt>
                <c:pt idx="55">
                  <c:v>5.9375</c:v>
                </c:pt>
                <c:pt idx="56">
                  <c:v>5.7</c:v>
                </c:pt>
                <c:pt idx="57">
                  <c:v>5.4624999999999995</c:v>
                </c:pt>
                <c:pt idx="58">
                  <c:v>5.2250000000000005</c:v>
                </c:pt>
                <c:pt idx="59">
                  <c:v>4.9874999999999998</c:v>
                </c:pt>
                <c:pt idx="60">
                  <c:v>4.75</c:v>
                </c:pt>
                <c:pt idx="61">
                  <c:v>4.5125000000000002</c:v>
                </c:pt>
                <c:pt idx="62">
                  <c:v>4.2750000000000004</c:v>
                </c:pt>
                <c:pt idx="63">
                  <c:v>4.0374999999999996</c:v>
                </c:pt>
                <c:pt idx="64">
                  <c:v>3.8000000000000003</c:v>
                </c:pt>
                <c:pt idx="65">
                  <c:v>3.5625</c:v>
                </c:pt>
                <c:pt idx="66">
                  <c:v>3.3249999999999997</c:v>
                </c:pt>
                <c:pt idx="67">
                  <c:v>3.0874999999999999</c:v>
                </c:pt>
                <c:pt idx="68">
                  <c:v>2.85</c:v>
                </c:pt>
                <c:pt idx="69">
                  <c:v>2.6125000000000003</c:v>
                </c:pt>
                <c:pt idx="70">
                  <c:v>2.375</c:v>
                </c:pt>
                <c:pt idx="71">
                  <c:v>2.1375000000000002</c:v>
                </c:pt>
                <c:pt idx="72">
                  <c:v>1.9000000000000001</c:v>
                </c:pt>
                <c:pt idx="73">
                  <c:v>1.6624999999999999</c:v>
                </c:pt>
                <c:pt idx="74">
                  <c:v>1.425</c:v>
                </c:pt>
                <c:pt idx="75">
                  <c:v>1.1875</c:v>
                </c:pt>
                <c:pt idx="76">
                  <c:v>0.95000000000000007</c:v>
                </c:pt>
                <c:pt idx="77">
                  <c:v>0.71250000000000002</c:v>
                </c:pt>
                <c:pt idx="78">
                  <c:v>0.47500000000000003</c:v>
                </c:pt>
                <c:pt idx="79">
                  <c:v>0.23750000000000002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D8-4E5F-99AE-724FCD3C4AC2}"/>
            </c:ext>
          </c:extLst>
        </c:ser>
        <c:ser>
          <c:idx val="2"/>
          <c:order val="4"/>
          <c:tx>
            <c:v>Low-Level Design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Burndown'!$F$23:$F$102</c:f>
              <c:numCache>
                <c:formatCode>General</c:formatCode>
                <c:ptCount val="8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8-4E5F-99AE-724FCD3C4AC2}"/>
            </c:ext>
          </c:extLst>
        </c:ser>
        <c:ser>
          <c:idx val="7"/>
          <c:order val="5"/>
          <c:tx>
            <c:v>Low-Level Expected</c:v>
          </c:tx>
          <c:spPr>
            <a:ln w="95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'Point Burndown'!$G$23:$G$102</c:f>
              <c:numCache>
                <c:formatCode>0</c:formatCode>
                <c:ptCount val="80"/>
                <c:pt idx="0">
                  <c:v>8</c:v>
                </c:pt>
                <c:pt idx="1">
                  <c:v>7.9</c:v>
                </c:pt>
                <c:pt idx="2">
                  <c:v>7.8</c:v>
                </c:pt>
                <c:pt idx="3">
                  <c:v>7.7</c:v>
                </c:pt>
                <c:pt idx="4">
                  <c:v>7.6</c:v>
                </c:pt>
                <c:pt idx="5">
                  <c:v>7.5</c:v>
                </c:pt>
                <c:pt idx="6">
                  <c:v>7.4</c:v>
                </c:pt>
                <c:pt idx="7">
                  <c:v>7.3</c:v>
                </c:pt>
                <c:pt idx="8">
                  <c:v>7.2</c:v>
                </c:pt>
                <c:pt idx="9">
                  <c:v>7.1</c:v>
                </c:pt>
                <c:pt idx="10">
                  <c:v>7</c:v>
                </c:pt>
                <c:pt idx="11">
                  <c:v>6.9</c:v>
                </c:pt>
                <c:pt idx="12">
                  <c:v>6.8</c:v>
                </c:pt>
                <c:pt idx="13">
                  <c:v>6.7</c:v>
                </c:pt>
                <c:pt idx="14">
                  <c:v>6.6</c:v>
                </c:pt>
                <c:pt idx="15">
                  <c:v>6.5</c:v>
                </c:pt>
                <c:pt idx="16">
                  <c:v>6.4</c:v>
                </c:pt>
                <c:pt idx="17">
                  <c:v>6.3</c:v>
                </c:pt>
                <c:pt idx="18">
                  <c:v>6.2</c:v>
                </c:pt>
                <c:pt idx="19">
                  <c:v>6.1</c:v>
                </c:pt>
                <c:pt idx="20">
                  <c:v>6</c:v>
                </c:pt>
                <c:pt idx="21">
                  <c:v>5.9</c:v>
                </c:pt>
                <c:pt idx="22">
                  <c:v>5.8</c:v>
                </c:pt>
                <c:pt idx="23">
                  <c:v>5.7</c:v>
                </c:pt>
                <c:pt idx="24">
                  <c:v>5.6</c:v>
                </c:pt>
                <c:pt idx="25">
                  <c:v>5.5</c:v>
                </c:pt>
                <c:pt idx="26">
                  <c:v>5.4</c:v>
                </c:pt>
                <c:pt idx="27">
                  <c:v>5.3</c:v>
                </c:pt>
                <c:pt idx="28">
                  <c:v>5.2</c:v>
                </c:pt>
                <c:pt idx="29">
                  <c:v>5.0999999999999996</c:v>
                </c:pt>
                <c:pt idx="30">
                  <c:v>5</c:v>
                </c:pt>
                <c:pt idx="31">
                  <c:v>4.9000000000000004</c:v>
                </c:pt>
                <c:pt idx="32">
                  <c:v>4.8</c:v>
                </c:pt>
                <c:pt idx="33">
                  <c:v>4.7</c:v>
                </c:pt>
                <c:pt idx="34">
                  <c:v>4.5999999999999996</c:v>
                </c:pt>
                <c:pt idx="35">
                  <c:v>4.5</c:v>
                </c:pt>
                <c:pt idx="36">
                  <c:v>4.4000000000000004</c:v>
                </c:pt>
                <c:pt idx="37">
                  <c:v>4.3</c:v>
                </c:pt>
                <c:pt idx="38">
                  <c:v>4.2</c:v>
                </c:pt>
                <c:pt idx="39">
                  <c:v>4.0999999999999996</c:v>
                </c:pt>
                <c:pt idx="40">
                  <c:v>4</c:v>
                </c:pt>
                <c:pt idx="41">
                  <c:v>3.9</c:v>
                </c:pt>
                <c:pt idx="42">
                  <c:v>3.8</c:v>
                </c:pt>
                <c:pt idx="43">
                  <c:v>3.7</c:v>
                </c:pt>
                <c:pt idx="44">
                  <c:v>3.6</c:v>
                </c:pt>
                <c:pt idx="45">
                  <c:v>3.5</c:v>
                </c:pt>
                <c:pt idx="46">
                  <c:v>3.4</c:v>
                </c:pt>
                <c:pt idx="47">
                  <c:v>3.3</c:v>
                </c:pt>
                <c:pt idx="48">
                  <c:v>3.2</c:v>
                </c:pt>
                <c:pt idx="49">
                  <c:v>3.1</c:v>
                </c:pt>
                <c:pt idx="50">
                  <c:v>3</c:v>
                </c:pt>
                <c:pt idx="51">
                  <c:v>2.9</c:v>
                </c:pt>
                <c:pt idx="52">
                  <c:v>2.8</c:v>
                </c:pt>
                <c:pt idx="53">
                  <c:v>2.7</c:v>
                </c:pt>
                <c:pt idx="54">
                  <c:v>2.6</c:v>
                </c:pt>
                <c:pt idx="55">
                  <c:v>2.5</c:v>
                </c:pt>
                <c:pt idx="56">
                  <c:v>2.4</c:v>
                </c:pt>
                <c:pt idx="57">
                  <c:v>2.2999999999999998</c:v>
                </c:pt>
                <c:pt idx="58">
                  <c:v>2.2000000000000002</c:v>
                </c:pt>
                <c:pt idx="59">
                  <c:v>2.1</c:v>
                </c:pt>
                <c:pt idx="60">
                  <c:v>2</c:v>
                </c:pt>
                <c:pt idx="61">
                  <c:v>1.9</c:v>
                </c:pt>
                <c:pt idx="62">
                  <c:v>1.8</c:v>
                </c:pt>
                <c:pt idx="63">
                  <c:v>1.7</c:v>
                </c:pt>
                <c:pt idx="64">
                  <c:v>1.6</c:v>
                </c:pt>
                <c:pt idx="65">
                  <c:v>1.5</c:v>
                </c:pt>
                <c:pt idx="66">
                  <c:v>1.4</c:v>
                </c:pt>
                <c:pt idx="67">
                  <c:v>1.3</c:v>
                </c:pt>
                <c:pt idx="68">
                  <c:v>1.2</c:v>
                </c:pt>
                <c:pt idx="69">
                  <c:v>1.1000000000000001</c:v>
                </c:pt>
                <c:pt idx="70">
                  <c:v>1</c:v>
                </c:pt>
                <c:pt idx="71">
                  <c:v>0.9</c:v>
                </c:pt>
                <c:pt idx="72">
                  <c:v>0.8</c:v>
                </c:pt>
                <c:pt idx="73">
                  <c:v>0.7</c:v>
                </c:pt>
                <c:pt idx="74">
                  <c:v>0.6</c:v>
                </c:pt>
                <c:pt idx="75">
                  <c:v>0.5</c:v>
                </c:pt>
                <c:pt idx="76">
                  <c:v>0.4</c:v>
                </c:pt>
                <c:pt idx="77">
                  <c:v>0.3</c:v>
                </c:pt>
                <c:pt idx="78">
                  <c:v>0.2</c:v>
                </c:pt>
                <c:pt idx="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D8-4E5F-99AE-724FCD3C4AC2}"/>
            </c:ext>
          </c:extLst>
        </c:ser>
        <c:ser>
          <c:idx val="3"/>
          <c:order val="6"/>
          <c:tx>
            <c:v>Development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Burndown'!$H$23:$H$102</c:f>
              <c:numCache>
                <c:formatCode>General</c:formatCode>
                <c:ptCount val="8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67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65</c:v>
                </c:pt>
                <c:pt idx="37">
                  <c:v>65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53</c:v>
                </c:pt>
                <c:pt idx="50">
                  <c:v>51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49</c:v>
                </c:pt>
                <c:pt idx="55">
                  <c:v>49</c:v>
                </c:pt>
                <c:pt idx="56">
                  <c:v>44</c:v>
                </c:pt>
                <c:pt idx="57">
                  <c:v>41</c:v>
                </c:pt>
                <c:pt idx="58">
                  <c:v>39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22</c:v>
                </c:pt>
                <c:pt idx="69">
                  <c:v>22</c:v>
                </c:pt>
                <c:pt idx="70">
                  <c:v>18</c:v>
                </c:pt>
                <c:pt idx="71">
                  <c:v>18</c:v>
                </c:pt>
                <c:pt idx="72">
                  <c:v>12</c:v>
                </c:pt>
                <c:pt idx="73">
                  <c:v>9</c:v>
                </c:pt>
                <c:pt idx="74">
                  <c:v>9</c:v>
                </c:pt>
                <c:pt idx="75">
                  <c:v>7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8-4E5F-99AE-724FCD3C4AC2}"/>
            </c:ext>
          </c:extLst>
        </c:ser>
        <c:ser>
          <c:idx val="8"/>
          <c:order val="7"/>
          <c:tx>
            <c:v>Development Expected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'Point Burndown'!$I$23:$I$102</c:f>
              <c:numCache>
                <c:formatCode>0</c:formatCode>
                <c:ptCount val="80"/>
                <c:pt idx="0">
                  <c:v>68</c:v>
                </c:pt>
                <c:pt idx="1">
                  <c:v>67.150000000000006</c:v>
                </c:pt>
                <c:pt idx="2">
                  <c:v>66.3</c:v>
                </c:pt>
                <c:pt idx="3">
                  <c:v>65.45</c:v>
                </c:pt>
                <c:pt idx="4">
                  <c:v>64.599999999999994</c:v>
                </c:pt>
                <c:pt idx="5">
                  <c:v>63.75</c:v>
                </c:pt>
                <c:pt idx="6">
                  <c:v>62.900000000000006</c:v>
                </c:pt>
                <c:pt idx="7">
                  <c:v>62.05</c:v>
                </c:pt>
                <c:pt idx="8">
                  <c:v>61.2</c:v>
                </c:pt>
                <c:pt idx="9">
                  <c:v>60.349999999999994</c:v>
                </c:pt>
                <c:pt idx="10">
                  <c:v>59.5</c:v>
                </c:pt>
                <c:pt idx="11">
                  <c:v>58.650000000000006</c:v>
                </c:pt>
                <c:pt idx="12">
                  <c:v>57.8</c:v>
                </c:pt>
                <c:pt idx="13">
                  <c:v>56.95</c:v>
                </c:pt>
                <c:pt idx="14">
                  <c:v>56.099999999999994</c:v>
                </c:pt>
                <c:pt idx="15">
                  <c:v>55.25</c:v>
                </c:pt>
                <c:pt idx="16">
                  <c:v>54.400000000000006</c:v>
                </c:pt>
                <c:pt idx="17">
                  <c:v>53.55</c:v>
                </c:pt>
                <c:pt idx="18">
                  <c:v>52.7</c:v>
                </c:pt>
                <c:pt idx="19">
                  <c:v>51.849999999999994</c:v>
                </c:pt>
                <c:pt idx="20">
                  <c:v>51</c:v>
                </c:pt>
                <c:pt idx="21">
                  <c:v>50.150000000000006</c:v>
                </c:pt>
                <c:pt idx="22">
                  <c:v>49.3</c:v>
                </c:pt>
                <c:pt idx="23">
                  <c:v>48.45</c:v>
                </c:pt>
                <c:pt idx="24">
                  <c:v>47.599999999999994</c:v>
                </c:pt>
                <c:pt idx="25">
                  <c:v>46.75</c:v>
                </c:pt>
                <c:pt idx="26">
                  <c:v>45.900000000000006</c:v>
                </c:pt>
                <c:pt idx="27">
                  <c:v>45.05</c:v>
                </c:pt>
                <c:pt idx="28">
                  <c:v>44.2</c:v>
                </c:pt>
                <c:pt idx="29">
                  <c:v>43.349999999999994</c:v>
                </c:pt>
                <c:pt idx="30">
                  <c:v>42.5</c:v>
                </c:pt>
                <c:pt idx="31">
                  <c:v>41.650000000000006</c:v>
                </c:pt>
                <c:pt idx="32">
                  <c:v>40.799999999999997</c:v>
                </c:pt>
                <c:pt idx="33">
                  <c:v>39.950000000000003</c:v>
                </c:pt>
                <c:pt idx="34">
                  <c:v>39.099999999999994</c:v>
                </c:pt>
                <c:pt idx="35">
                  <c:v>38.25</c:v>
                </c:pt>
                <c:pt idx="36">
                  <c:v>37.400000000000006</c:v>
                </c:pt>
                <c:pt idx="37">
                  <c:v>36.549999999999997</c:v>
                </c:pt>
                <c:pt idx="38">
                  <c:v>35.700000000000003</c:v>
                </c:pt>
                <c:pt idx="39">
                  <c:v>34.849999999999994</c:v>
                </c:pt>
                <c:pt idx="40">
                  <c:v>34</c:v>
                </c:pt>
                <c:pt idx="41">
                  <c:v>33.15</c:v>
                </c:pt>
                <c:pt idx="42">
                  <c:v>32.299999999999997</c:v>
                </c:pt>
                <c:pt idx="43">
                  <c:v>31.450000000000003</c:v>
                </c:pt>
                <c:pt idx="44">
                  <c:v>30.6</c:v>
                </c:pt>
                <c:pt idx="45">
                  <c:v>29.75</c:v>
                </c:pt>
                <c:pt idx="46">
                  <c:v>28.9</c:v>
                </c:pt>
                <c:pt idx="47">
                  <c:v>28.049999999999997</c:v>
                </c:pt>
                <c:pt idx="48">
                  <c:v>27.200000000000003</c:v>
                </c:pt>
                <c:pt idx="49">
                  <c:v>26.35</c:v>
                </c:pt>
                <c:pt idx="50">
                  <c:v>25.5</c:v>
                </c:pt>
                <c:pt idx="51">
                  <c:v>24.65</c:v>
                </c:pt>
                <c:pt idx="52">
                  <c:v>23.799999999999997</c:v>
                </c:pt>
                <c:pt idx="53">
                  <c:v>22.950000000000003</c:v>
                </c:pt>
                <c:pt idx="54">
                  <c:v>22.1</c:v>
                </c:pt>
                <c:pt idx="55">
                  <c:v>21.25</c:v>
                </c:pt>
                <c:pt idx="56">
                  <c:v>20.399999999999999</c:v>
                </c:pt>
                <c:pt idx="57">
                  <c:v>19.549999999999997</c:v>
                </c:pt>
                <c:pt idx="58">
                  <c:v>18.700000000000003</c:v>
                </c:pt>
                <c:pt idx="59">
                  <c:v>17.850000000000001</c:v>
                </c:pt>
                <c:pt idx="60">
                  <c:v>17</c:v>
                </c:pt>
                <c:pt idx="61">
                  <c:v>16.149999999999999</c:v>
                </c:pt>
                <c:pt idx="62">
                  <c:v>15.3</c:v>
                </c:pt>
                <c:pt idx="63">
                  <c:v>14.45</c:v>
                </c:pt>
                <c:pt idx="64">
                  <c:v>13.600000000000001</c:v>
                </c:pt>
                <c:pt idx="65">
                  <c:v>12.75</c:v>
                </c:pt>
                <c:pt idx="66">
                  <c:v>11.899999999999999</c:v>
                </c:pt>
                <c:pt idx="67">
                  <c:v>11.05</c:v>
                </c:pt>
                <c:pt idx="68">
                  <c:v>10.199999999999999</c:v>
                </c:pt>
                <c:pt idx="69">
                  <c:v>9.3500000000000014</c:v>
                </c:pt>
                <c:pt idx="70">
                  <c:v>8.5</c:v>
                </c:pt>
                <c:pt idx="71">
                  <c:v>7.65</c:v>
                </c:pt>
                <c:pt idx="72">
                  <c:v>6.8000000000000007</c:v>
                </c:pt>
                <c:pt idx="73">
                  <c:v>5.9499999999999993</c:v>
                </c:pt>
                <c:pt idx="74">
                  <c:v>5.0999999999999996</c:v>
                </c:pt>
                <c:pt idx="75">
                  <c:v>4.25</c:v>
                </c:pt>
                <c:pt idx="76">
                  <c:v>3.4000000000000004</c:v>
                </c:pt>
                <c:pt idx="77">
                  <c:v>2.5499999999999998</c:v>
                </c:pt>
                <c:pt idx="78">
                  <c:v>1.7000000000000002</c:v>
                </c:pt>
                <c:pt idx="79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D8-4E5F-99AE-724FCD3C4AC2}"/>
            </c:ext>
          </c:extLst>
        </c:ser>
        <c:ser>
          <c:idx val="4"/>
          <c:order val="8"/>
          <c:tx>
            <c:v>Testing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Burndown'!$J$23:$J$102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8-4E5F-99AE-724FCD3C4AC2}"/>
            </c:ext>
          </c:extLst>
        </c:ser>
        <c:ser>
          <c:idx val="9"/>
          <c:order val="9"/>
          <c:tx>
            <c:v>Testing Expected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'Point Burndown'!$K$23:$K$102</c:f>
              <c:numCache>
                <c:formatCode>0</c:formatCode>
                <c:ptCount val="80"/>
                <c:pt idx="0">
                  <c:v>3</c:v>
                </c:pt>
                <c:pt idx="1">
                  <c:v>2.9625000000000004</c:v>
                </c:pt>
                <c:pt idx="2">
                  <c:v>2.9249999999999998</c:v>
                </c:pt>
                <c:pt idx="3">
                  <c:v>2.8875000000000002</c:v>
                </c:pt>
                <c:pt idx="4">
                  <c:v>2.8499999999999996</c:v>
                </c:pt>
                <c:pt idx="5">
                  <c:v>2.8125</c:v>
                </c:pt>
                <c:pt idx="6">
                  <c:v>2.7750000000000004</c:v>
                </c:pt>
                <c:pt idx="7">
                  <c:v>2.7374999999999998</c:v>
                </c:pt>
                <c:pt idx="8">
                  <c:v>2.7</c:v>
                </c:pt>
                <c:pt idx="9">
                  <c:v>2.6624999999999996</c:v>
                </c:pt>
                <c:pt idx="10">
                  <c:v>2.625</c:v>
                </c:pt>
                <c:pt idx="11">
                  <c:v>2.5875000000000004</c:v>
                </c:pt>
                <c:pt idx="12">
                  <c:v>2.5499999999999998</c:v>
                </c:pt>
                <c:pt idx="13">
                  <c:v>2.5125000000000002</c:v>
                </c:pt>
                <c:pt idx="14">
                  <c:v>2.4749999999999996</c:v>
                </c:pt>
                <c:pt idx="15">
                  <c:v>2.4375</c:v>
                </c:pt>
                <c:pt idx="16">
                  <c:v>2.4000000000000004</c:v>
                </c:pt>
                <c:pt idx="17">
                  <c:v>2.3624999999999998</c:v>
                </c:pt>
                <c:pt idx="18">
                  <c:v>2.3250000000000002</c:v>
                </c:pt>
                <c:pt idx="19">
                  <c:v>2.2874999999999996</c:v>
                </c:pt>
                <c:pt idx="20">
                  <c:v>2.25</c:v>
                </c:pt>
                <c:pt idx="21">
                  <c:v>2.2125000000000004</c:v>
                </c:pt>
                <c:pt idx="22">
                  <c:v>2.1749999999999998</c:v>
                </c:pt>
                <c:pt idx="23">
                  <c:v>2.1375000000000002</c:v>
                </c:pt>
                <c:pt idx="24">
                  <c:v>2.0999999999999996</c:v>
                </c:pt>
                <c:pt idx="25">
                  <c:v>2.0625</c:v>
                </c:pt>
                <c:pt idx="26">
                  <c:v>2.0250000000000004</c:v>
                </c:pt>
                <c:pt idx="27">
                  <c:v>1.9874999999999998</c:v>
                </c:pt>
                <c:pt idx="28">
                  <c:v>1.9500000000000002</c:v>
                </c:pt>
                <c:pt idx="29">
                  <c:v>1.9124999999999999</c:v>
                </c:pt>
                <c:pt idx="30">
                  <c:v>1.875</c:v>
                </c:pt>
                <c:pt idx="31">
                  <c:v>1.8375000000000001</c:v>
                </c:pt>
                <c:pt idx="32">
                  <c:v>1.7999999999999998</c:v>
                </c:pt>
                <c:pt idx="33">
                  <c:v>1.7625000000000002</c:v>
                </c:pt>
                <c:pt idx="34">
                  <c:v>1.7249999999999999</c:v>
                </c:pt>
                <c:pt idx="35">
                  <c:v>1.6875</c:v>
                </c:pt>
                <c:pt idx="36">
                  <c:v>1.6500000000000001</c:v>
                </c:pt>
                <c:pt idx="37">
                  <c:v>1.6124999999999998</c:v>
                </c:pt>
                <c:pt idx="38">
                  <c:v>1.5750000000000002</c:v>
                </c:pt>
                <c:pt idx="39">
                  <c:v>1.5374999999999999</c:v>
                </c:pt>
                <c:pt idx="40">
                  <c:v>1.5</c:v>
                </c:pt>
                <c:pt idx="41">
                  <c:v>1.4624999999999999</c:v>
                </c:pt>
                <c:pt idx="42">
                  <c:v>1.4249999999999998</c:v>
                </c:pt>
                <c:pt idx="43">
                  <c:v>1.3875000000000002</c:v>
                </c:pt>
                <c:pt idx="44">
                  <c:v>1.35</c:v>
                </c:pt>
                <c:pt idx="45">
                  <c:v>1.3125</c:v>
                </c:pt>
                <c:pt idx="46">
                  <c:v>1.2749999999999999</c:v>
                </c:pt>
                <c:pt idx="47">
                  <c:v>1.2374999999999998</c:v>
                </c:pt>
                <c:pt idx="48">
                  <c:v>1.2000000000000002</c:v>
                </c:pt>
                <c:pt idx="49">
                  <c:v>1.1625000000000001</c:v>
                </c:pt>
                <c:pt idx="50">
                  <c:v>1.125</c:v>
                </c:pt>
                <c:pt idx="51">
                  <c:v>1.0874999999999999</c:v>
                </c:pt>
                <c:pt idx="52">
                  <c:v>1.0499999999999998</c:v>
                </c:pt>
                <c:pt idx="53">
                  <c:v>1.0125000000000002</c:v>
                </c:pt>
                <c:pt idx="54">
                  <c:v>0.97500000000000009</c:v>
                </c:pt>
                <c:pt idx="55">
                  <c:v>0.9375</c:v>
                </c:pt>
                <c:pt idx="56">
                  <c:v>0.89999999999999991</c:v>
                </c:pt>
                <c:pt idx="57">
                  <c:v>0.86249999999999993</c:v>
                </c:pt>
                <c:pt idx="58">
                  <c:v>0.82500000000000007</c:v>
                </c:pt>
                <c:pt idx="59">
                  <c:v>0.78750000000000009</c:v>
                </c:pt>
                <c:pt idx="60">
                  <c:v>0.75</c:v>
                </c:pt>
                <c:pt idx="61">
                  <c:v>0.71249999999999991</c:v>
                </c:pt>
                <c:pt idx="62">
                  <c:v>0.67500000000000004</c:v>
                </c:pt>
                <c:pt idx="63">
                  <c:v>0.63749999999999996</c:v>
                </c:pt>
                <c:pt idx="64">
                  <c:v>0.60000000000000009</c:v>
                </c:pt>
                <c:pt idx="65">
                  <c:v>0.5625</c:v>
                </c:pt>
                <c:pt idx="66">
                  <c:v>0.52499999999999991</c:v>
                </c:pt>
                <c:pt idx="67">
                  <c:v>0.48750000000000004</c:v>
                </c:pt>
                <c:pt idx="68">
                  <c:v>0.44999999999999996</c:v>
                </c:pt>
                <c:pt idx="69">
                  <c:v>0.41250000000000003</c:v>
                </c:pt>
                <c:pt idx="70">
                  <c:v>0.375</c:v>
                </c:pt>
                <c:pt idx="71">
                  <c:v>0.33750000000000002</c:v>
                </c:pt>
                <c:pt idx="72">
                  <c:v>0.30000000000000004</c:v>
                </c:pt>
                <c:pt idx="73">
                  <c:v>0.26249999999999996</c:v>
                </c:pt>
                <c:pt idx="74">
                  <c:v>0.22499999999999998</c:v>
                </c:pt>
                <c:pt idx="75">
                  <c:v>0.1875</c:v>
                </c:pt>
                <c:pt idx="76">
                  <c:v>0.15000000000000002</c:v>
                </c:pt>
                <c:pt idx="77">
                  <c:v>0.11249999999999999</c:v>
                </c:pt>
                <c:pt idx="78">
                  <c:v>7.5000000000000011E-2</c:v>
                </c:pt>
                <c:pt idx="79">
                  <c:v>3.7500000000000006E-2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D8-4E5F-99AE-724FCD3C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66985088"/>
        <c:axId val="94502174"/>
      </c:lineChart>
      <c:dateAx>
        <c:axId val="66985088"/>
        <c:scaling>
          <c:orientation val="minMax"/>
          <c:max val="44307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2174"/>
        <c:crosses val="autoZero"/>
        <c:auto val="1"/>
        <c:lblOffset val="100"/>
        <c:baseTimeUnit val="days"/>
      </c:dateAx>
      <c:valAx>
        <c:axId val="945021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Requirements Gathering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Burndown'!$C$23:$C$102</c:f>
              <c:numCache>
                <c:formatCode>0%</c:formatCode>
                <c:ptCount val="80"/>
                <c:pt idx="0">
                  <c:v>1</c:v>
                </c:pt>
                <c:pt idx="1">
                  <c:v>0.97058823529411764</c:v>
                </c:pt>
                <c:pt idx="2">
                  <c:v>0.97058823529411764</c:v>
                </c:pt>
                <c:pt idx="3">
                  <c:v>0.91176470588235292</c:v>
                </c:pt>
                <c:pt idx="4">
                  <c:v>0.8529411764705882</c:v>
                </c:pt>
                <c:pt idx="5">
                  <c:v>0.82352941176470584</c:v>
                </c:pt>
                <c:pt idx="6">
                  <c:v>0.82352941176470584</c:v>
                </c:pt>
                <c:pt idx="7">
                  <c:v>0.73529411764705888</c:v>
                </c:pt>
                <c:pt idx="8">
                  <c:v>0.67647058823529416</c:v>
                </c:pt>
                <c:pt idx="9">
                  <c:v>0.44117647058823528</c:v>
                </c:pt>
                <c:pt idx="10">
                  <c:v>0.35294117647058826</c:v>
                </c:pt>
                <c:pt idx="11">
                  <c:v>0.3235294117647059</c:v>
                </c:pt>
                <c:pt idx="12">
                  <c:v>0.3235294117647059</c:v>
                </c:pt>
                <c:pt idx="13">
                  <c:v>0.3235294117647059</c:v>
                </c:pt>
                <c:pt idx="14">
                  <c:v>0.3235294117647059</c:v>
                </c:pt>
                <c:pt idx="15">
                  <c:v>0.3235294117647059</c:v>
                </c:pt>
                <c:pt idx="16">
                  <c:v>0.3235294117647059</c:v>
                </c:pt>
                <c:pt idx="17">
                  <c:v>0.3235294117647059</c:v>
                </c:pt>
                <c:pt idx="18">
                  <c:v>0.3235294117647059</c:v>
                </c:pt>
                <c:pt idx="19">
                  <c:v>0.3235294117647059</c:v>
                </c:pt>
                <c:pt idx="20">
                  <c:v>0.3235294117647059</c:v>
                </c:pt>
                <c:pt idx="21">
                  <c:v>0.3235294117647059</c:v>
                </c:pt>
                <c:pt idx="22">
                  <c:v>0.29411764705882354</c:v>
                </c:pt>
                <c:pt idx="23">
                  <c:v>0.26470588235294118</c:v>
                </c:pt>
                <c:pt idx="24">
                  <c:v>0.26470588235294118</c:v>
                </c:pt>
                <c:pt idx="25">
                  <c:v>0.26470588235294118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0.20588235294117646</c:v>
                </c:pt>
                <c:pt idx="29">
                  <c:v>0.20588235294117646</c:v>
                </c:pt>
                <c:pt idx="30">
                  <c:v>0.20588235294117646</c:v>
                </c:pt>
                <c:pt idx="31">
                  <c:v>0.20588235294117646</c:v>
                </c:pt>
                <c:pt idx="32">
                  <c:v>0.20588235294117646</c:v>
                </c:pt>
                <c:pt idx="33">
                  <c:v>0.20588235294117646</c:v>
                </c:pt>
                <c:pt idx="34">
                  <c:v>0.20588235294117646</c:v>
                </c:pt>
                <c:pt idx="35">
                  <c:v>0.20588235294117646</c:v>
                </c:pt>
                <c:pt idx="36">
                  <c:v>0.20588235294117646</c:v>
                </c:pt>
                <c:pt idx="37">
                  <c:v>0.20588235294117646</c:v>
                </c:pt>
                <c:pt idx="38">
                  <c:v>0.20588235294117646</c:v>
                </c:pt>
                <c:pt idx="39">
                  <c:v>0.20588235294117646</c:v>
                </c:pt>
                <c:pt idx="40">
                  <c:v>0.20588235294117646</c:v>
                </c:pt>
                <c:pt idx="41">
                  <c:v>0.20588235294117646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0.14705882352941177</c:v>
                </c:pt>
                <c:pt idx="59">
                  <c:v>0.14705882352941177</c:v>
                </c:pt>
                <c:pt idx="60">
                  <c:v>0.14705882352941177</c:v>
                </c:pt>
                <c:pt idx="61">
                  <c:v>0.14705882352941177</c:v>
                </c:pt>
                <c:pt idx="62">
                  <c:v>0.14705882352941177</c:v>
                </c:pt>
                <c:pt idx="63">
                  <c:v>0.14705882352941177</c:v>
                </c:pt>
                <c:pt idx="64">
                  <c:v>0.14705882352941177</c:v>
                </c:pt>
                <c:pt idx="65">
                  <c:v>0.14705882352941177</c:v>
                </c:pt>
                <c:pt idx="66">
                  <c:v>0.14705882352941177</c:v>
                </c:pt>
                <c:pt idx="67">
                  <c:v>0.14705882352941177</c:v>
                </c:pt>
                <c:pt idx="68">
                  <c:v>0.14705882352941177</c:v>
                </c:pt>
                <c:pt idx="69">
                  <c:v>0.14705882352941177</c:v>
                </c:pt>
                <c:pt idx="70">
                  <c:v>0.14705882352941177</c:v>
                </c:pt>
                <c:pt idx="71">
                  <c:v>0.14705882352941177</c:v>
                </c:pt>
                <c:pt idx="72">
                  <c:v>5.8823529411764705E-2</c:v>
                </c:pt>
                <c:pt idx="73">
                  <c:v>5.8823529411764705E-2</c:v>
                </c:pt>
                <c:pt idx="74">
                  <c:v>5.8823529411764705E-2</c:v>
                </c:pt>
                <c:pt idx="75">
                  <c:v>5.8823529411764705E-2</c:v>
                </c:pt>
                <c:pt idx="76">
                  <c:v>5.8823529411764705E-2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6-472E-9283-13AB52B7C2A8}"/>
            </c:ext>
          </c:extLst>
        </c:ser>
        <c:ser>
          <c:idx val="1"/>
          <c:order val="1"/>
          <c:tx>
            <c:v>High-Level Design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Burndown'!$E$23:$E$102</c:f>
              <c:numCache>
                <c:formatCode>0%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0.94736842105263153</c:v>
                </c:pt>
                <c:pt idx="27">
                  <c:v>0.94736842105263153</c:v>
                </c:pt>
                <c:pt idx="28">
                  <c:v>0.84210526315789469</c:v>
                </c:pt>
                <c:pt idx="29">
                  <c:v>0.84210526315789469</c:v>
                </c:pt>
                <c:pt idx="30">
                  <c:v>0.73684210526315785</c:v>
                </c:pt>
                <c:pt idx="31">
                  <c:v>0.73684210526315785</c:v>
                </c:pt>
                <c:pt idx="32">
                  <c:v>0.73684210526315785</c:v>
                </c:pt>
                <c:pt idx="33">
                  <c:v>0.73684210526315785</c:v>
                </c:pt>
                <c:pt idx="34">
                  <c:v>0.73684210526315785</c:v>
                </c:pt>
                <c:pt idx="35">
                  <c:v>0.73684210526315785</c:v>
                </c:pt>
                <c:pt idx="36">
                  <c:v>0.68421052631578949</c:v>
                </c:pt>
                <c:pt idx="37">
                  <c:v>0.47368421052631576</c:v>
                </c:pt>
                <c:pt idx="38">
                  <c:v>0.47368421052631576</c:v>
                </c:pt>
                <c:pt idx="39">
                  <c:v>0.47368421052631576</c:v>
                </c:pt>
                <c:pt idx="40">
                  <c:v>0.47368421052631576</c:v>
                </c:pt>
                <c:pt idx="41">
                  <c:v>0.47368421052631576</c:v>
                </c:pt>
                <c:pt idx="42">
                  <c:v>0.42105263157894735</c:v>
                </c:pt>
                <c:pt idx="43">
                  <c:v>0.21052631578947367</c:v>
                </c:pt>
                <c:pt idx="44">
                  <c:v>0.15789473684210525</c:v>
                </c:pt>
                <c:pt idx="45">
                  <c:v>0.15789473684210525</c:v>
                </c:pt>
                <c:pt idx="46">
                  <c:v>0.10526315789473684</c:v>
                </c:pt>
                <c:pt idx="47">
                  <c:v>0.10526315789473684</c:v>
                </c:pt>
                <c:pt idx="48">
                  <c:v>0.10526315789473684</c:v>
                </c:pt>
                <c:pt idx="49">
                  <c:v>0.10526315789473684</c:v>
                </c:pt>
                <c:pt idx="50">
                  <c:v>0.10526315789473684</c:v>
                </c:pt>
                <c:pt idx="51">
                  <c:v>5.2631578947368418E-2</c:v>
                </c:pt>
                <c:pt idx="52">
                  <c:v>5.2631578947368418E-2</c:v>
                </c:pt>
                <c:pt idx="53">
                  <c:v>5.2631578947368418E-2</c:v>
                </c:pt>
                <c:pt idx="54">
                  <c:v>5.2631578947368418E-2</c:v>
                </c:pt>
                <c:pt idx="55">
                  <c:v>5.2631578947368418E-2</c:v>
                </c:pt>
                <c:pt idx="56">
                  <c:v>5.2631578947368418E-2</c:v>
                </c:pt>
                <c:pt idx="57">
                  <c:v>5.2631578947368418E-2</c:v>
                </c:pt>
                <c:pt idx="58">
                  <c:v>5.2631578947368418E-2</c:v>
                </c:pt>
                <c:pt idx="59">
                  <c:v>5.2631578947368418E-2</c:v>
                </c:pt>
                <c:pt idx="60">
                  <c:v>5.2631578947368418E-2</c:v>
                </c:pt>
                <c:pt idx="61">
                  <c:v>5.2631578947368418E-2</c:v>
                </c:pt>
                <c:pt idx="62">
                  <c:v>5.2631578947368418E-2</c:v>
                </c:pt>
                <c:pt idx="63">
                  <c:v>5.2631578947368418E-2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5.2631578947368418E-2</c:v>
                </c:pt>
                <c:pt idx="67">
                  <c:v>5.2631578947368418E-2</c:v>
                </c:pt>
                <c:pt idx="68">
                  <c:v>5.2631578947368418E-2</c:v>
                </c:pt>
                <c:pt idx="69">
                  <c:v>5.2631578947368418E-2</c:v>
                </c:pt>
                <c:pt idx="70">
                  <c:v>5.2631578947368418E-2</c:v>
                </c:pt>
                <c:pt idx="71">
                  <c:v>5.2631578947368418E-2</c:v>
                </c:pt>
                <c:pt idx="72">
                  <c:v>5.2631578947368418E-2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6-472E-9283-13AB52B7C2A8}"/>
            </c:ext>
          </c:extLst>
        </c:ser>
        <c:ser>
          <c:idx val="2"/>
          <c:order val="2"/>
          <c:tx>
            <c:v>Low-Level Design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Burndown'!$G$23:$G$102</c:f>
              <c:numCache>
                <c:formatCode>0%</c:formatCode>
                <c:ptCount val="80"/>
                <c:pt idx="0">
                  <c:v>1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0.75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0.375</c:v>
                </c:pt>
                <c:pt idx="29">
                  <c:v>0.375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16-472E-9283-13AB52B7C2A8}"/>
            </c:ext>
          </c:extLst>
        </c:ser>
        <c:ser>
          <c:idx val="3"/>
          <c:order val="3"/>
          <c:tx>
            <c:v>Development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Burndown'!$I$23:$I$102</c:f>
              <c:numCache>
                <c:formatCode>0%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0.98529411764705888</c:v>
                </c:pt>
                <c:pt idx="32">
                  <c:v>0.98529411764705888</c:v>
                </c:pt>
                <c:pt idx="33">
                  <c:v>0.97058823529411764</c:v>
                </c:pt>
                <c:pt idx="34">
                  <c:v>0.97058823529411764</c:v>
                </c:pt>
                <c:pt idx="35">
                  <c:v>0.97058823529411764</c:v>
                </c:pt>
                <c:pt idx="36">
                  <c:v>0.95588235294117652</c:v>
                </c:pt>
                <c:pt idx="37">
                  <c:v>0.95588235294117652</c:v>
                </c:pt>
                <c:pt idx="38">
                  <c:v>0.94117647058823528</c:v>
                </c:pt>
                <c:pt idx="39">
                  <c:v>0.94117647058823528</c:v>
                </c:pt>
                <c:pt idx="40">
                  <c:v>0.94117647058823528</c:v>
                </c:pt>
                <c:pt idx="41">
                  <c:v>0.94117647058823528</c:v>
                </c:pt>
                <c:pt idx="42">
                  <c:v>0.94117647058823528</c:v>
                </c:pt>
                <c:pt idx="43">
                  <c:v>0.94117647058823528</c:v>
                </c:pt>
                <c:pt idx="44">
                  <c:v>0.92647058823529416</c:v>
                </c:pt>
                <c:pt idx="45">
                  <c:v>0.82352941176470584</c:v>
                </c:pt>
                <c:pt idx="46">
                  <c:v>0.82352941176470584</c:v>
                </c:pt>
                <c:pt idx="47">
                  <c:v>0.82352941176470584</c:v>
                </c:pt>
                <c:pt idx="48">
                  <c:v>0.82352941176470584</c:v>
                </c:pt>
                <c:pt idx="49">
                  <c:v>0.77941176470588236</c:v>
                </c:pt>
                <c:pt idx="50">
                  <c:v>0.75</c:v>
                </c:pt>
                <c:pt idx="51">
                  <c:v>0.73529411764705888</c:v>
                </c:pt>
                <c:pt idx="52">
                  <c:v>0.73529411764705888</c:v>
                </c:pt>
                <c:pt idx="53">
                  <c:v>0.73529411764705888</c:v>
                </c:pt>
                <c:pt idx="54">
                  <c:v>0.72058823529411764</c:v>
                </c:pt>
                <c:pt idx="55">
                  <c:v>0.72058823529411764</c:v>
                </c:pt>
                <c:pt idx="56">
                  <c:v>0.6470588235294118</c:v>
                </c:pt>
                <c:pt idx="57">
                  <c:v>0.6029411764705882</c:v>
                </c:pt>
                <c:pt idx="58">
                  <c:v>0.57352941176470584</c:v>
                </c:pt>
                <c:pt idx="59">
                  <c:v>0.55882352941176472</c:v>
                </c:pt>
                <c:pt idx="60">
                  <c:v>0.55882352941176472</c:v>
                </c:pt>
                <c:pt idx="61">
                  <c:v>0.55882352941176472</c:v>
                </c:pt>
                <c:pt idx="62">
                  <c:v>0.54411764705882348</c:v>
                </c:pt>
                <c:pt idx="63">
                  <c:v>0.52941176470588236</c:v>
                </c:pt>
                <c:pt idx="64">
                  <c:v>0.52941176470588236</c:v>
                </c:pt>
                <c:pt idx="65">
                  <c:v>0.48529411764705882</c:v>
                </c:pt>
                <c:pt idx="66">
                  <c:v>0.47058823529411764</c:v>
                </c:pt>
                <c:pt idx="67">
                  <c:v>0.45588235294117646</c:v>
                </c:pt>
                <c:pt idx="68">
                  <c:v>0.3235294117647059</c:v>
                </c:pt>
                <c:pt idx="69">
                  <c:v>0.3235294117647059</c:v>
                </c:pt>
                <c:pt idx="70">
                  <c:v>0.26470588235294118</c:v>
                </c:pt>
                <c:pt idx="71">
                  <c:v>0.26470588235294118</c:v>
                </c:pt>
                <c:pt idx="72">
                  <c:v>0.17647058823529413</c:v>
                </c:pt>
                <c:pt idx="73">
                  <c:v>0.13235294117647059</c:v>
                </c:pt>
                <c:pt idx="74">
                  <c:v>0.13235294117647059</c:v>
                </c:pt>
                <c:pt idx="75">
                  <c:v>0.10294117647058823</c:v>
                </c:pt>
                <c:pt idx="76">
                  <c:v>5.8823529411764705E-2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16-472E-9283-13AB52B7C2A8}"/>
            </c:ext>
          </c:extLst>
        </c:ser>
        <c:ser>
          <c:idx val="4"/>
          <c:order val="4"/>
          <c:tx>
            <c:v>Testing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Burndown'!$K$23:$K$102</c:f>
              <c:numCache>
                <c:formatCode>0%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16-472E-9283-13AB52B7C2A8}"/>
            </c:ext>
          </c:extLst>
        </c:ser>
        <c:ser>
          <c:idx val="5"/>
          <c:order val="5"/>
          <c:tx>
            <c:v>Expected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'Percentage Burndown'!$L$23:$L$102</c:f>
              <c:numCache>
                <c:formatCode>0%</c:formatCode>
                <c:ptCount val="80"/>
                <c:pt idx="0">
                  <c:v>1</c:v>
                </c:pt>
                <c:pt idx="1">
                  <c:v>0.98750000000000004</c:v>
                </c:pt>
                <c:pt idx="2">
                  <c:v>0.97499999999999998</c:v>
                </c:pt>
                <c:pt idx="3">
                  <c:v>0.96250000000000002</c:v>
                </c:pt>
                <c:pt idx="4">
                  <c:v>0.95</c:v>
                </c:pt>
                <c:pt idx="5">
                  <c:v>0.9375</c:v>
                </c:pt>
                <c:pt idx="6">
                  <c:v>0.92500000000000004</c:v>
                </c:pt>
                <c:pt idx="7">
                  <c:v>0.91249999999999998</c:v>
                </c:pt>
                <c:pt idx="8">
                  <c:v>0.9</c:v>
                </c:pt>
                <c:pt idx="9">
                  <c:v>0.88749999999999996</c:v>
                </c:pt>
                <c:pt idx="10">
                  <c:v>0.875</c:v>
                </c:pt>
                <c:pt idx="11">
                  <c:v>0.86250000000000004</c:v>
                </c:pt>
                <c:pt idx="12">
                  <c:v>0.85</c:v>
                </c:pt>
                <c:pt idx="13">
                  <c:v>0.83750000000000002</c:v>
                </c:pt>
                <c:pt idx="14">
                  <c:v>0.82499999999999996</c:v>
                </c:pt>
                <c:pt idx="15">
                  <c:v>0.8125</c:v>
                </c:pt>
                <c:pt idx="16">
                  <c:v>0.8</c:v>
                </c:pt>
                <c:pt idx="17">
                  <c:v>0.78749999999999998</c:v>
                </c:pt>
                <c:pt idx="18">
                  <c:v>0.77500000000000002</c:v>
                </c:pt>
                <c:pt idx="19">
                  <c:v>0.76249999999999996</c:v>
                </c:pt>
                <c:pt idx="20">
                  <c:v>0.75</c:v>
                </c:pt>
                <c:pt idx="21">
                  <c:v>0.73750000000000004</c:v>
                </c:pt>
                <c:pt idx="22">
                  <c:v>0.72499999999999998</c:v>
                </c:pt>
                <c:pt idx="23">
                  <c:v>0.71250000000000002</c:v>
                </c:pt>
                <c:pt idx="24">
                  <c:v>0.7</c:v>
                </c:pt>
                <c:pt idx="25">
                  <c:v>0.6875</c:v>
                </c:pt>
                <c:pt idx="26">
                  <c:v>0.67500000000000004</c:v>
                </c:pt>
                <c:pt idx="27">
                  <c:v>0.66249999999999998</c:v>
                </c:pt>
                <c:pt idx="28">
                  <c:v>0.65</c:v>
                </c:pt>
                <c:pt idx="29">
                  <c:v>0.63749999999999996</c:v>
                </c:pt>
                <c:pt idx="30">
                  <c:v>0.625</c:v>
                </c:pt>
                <c:pt idx="31">
                  <c:v>0.61250000000000004</c:v>
                </c:pt>
                <c:pt idx="32">
                  <c:v>0.6</c:v>
                </c:pt>
                <c:pt idx="33">
                  <c:v>0.58750000000000002</c:v>
                </c:pt>
                <c:pt idx="34">
                  <c:v>0.57499999999999996</c:v>
                </c:pt>
                <c:pt idx="35">
                  <c:v>0.5625</c:v>
                </c:pt>
                <c:pt idx="36">
                  <c:v>0.55000000000000004</c:v>
                </c:pt>
                <c:pt idx="37">
                  <c:v>0.53749999999999998</c:v>
                </c:pt>
                <c:pt idx="38">
                  <c:v>0.52500000000000002</c:v>
                </c:pt>
                <c:pt idx="39">
                  <c:v>0.51249999999999996</c:v>
                </c:pt>
                <c:pt idx="40">
                  <c:v>0.5</c:v>
                </c:pt>
                <c:pt idx="41">
                  <c:v>0.48749999999999999</c:v>
                </c:pt>
                <c:pt idx="42">
                  <c:v>0.47499999999999998</c:v>
                </c:pt>
                <c:pt idx="43">
                  <c:v>0.46250000000000002</c:v>
                </c:pt>
                <c:pt idx="44">
                  <c:v>0.45</c:v>
                </c:pt>
                <c:pt idx="45">
                  <c:v>0.4375</c:v>
                </c:pt>
                <c:pt idx="46">
                  <c:v>0.42499999999999999</c:v>
                </c:pt>
                <c:pt idx="47">
                  <c:v>0.41249999999999998</c:v>
                </c:pt>
                <c:pt idx="48">
                  <c:v>0.4</c:v>
                </c:pt>
                <c:pt idx="49">
                  <c:v>0.38750000000000001</c:v>
                </c:pt>
                <c:pt idx="50">
                  <c:v>0.375</c:v>
                </c:pt>
                <c:pt idx="51">
                  <c:v>0.36249999999999999</c:v>
                </c:pt>
                <c:pt idx="52">
                  <c:v>0.35</c:v>
                </c:pt>
                <c:pt idx="53">
                  <c:v>0.33750000000000002</c:v>
                </c:pt>
                <c:pt idx="54">
                  <c:v>0.32500000000000001</c:v>
                </c:pt>
                <c:pt idx="55">
                  <c:v>0.3125</c:v>
                </c:pt>
                <c:pt idx="56">
                  <c:v>0.3</c:v>
                </c:pt>
                <c:pt idx="57">
                  <c:v>0.28749999999999998</c:v>
                </c:pt>
                <c:pt idx="58">
                  <c:v>0.27500000000000002</c:v>
                </c:pt>
                <c:pt idx="59">
                  <c:v>0.26250000000000001</c:v>
                </c:pt>
                <c:pt idx="60">
                  <c:v>0.25</c:v>
                </c:pt>
                <c:pt idx="61">
                  <c:v>0.23749999999999999</c:v>
                </c:pt>
                <c:pt idx="62">
                  <c:v>0.22500000000000001</c:v>
                </c:pt>
                <c:pt idx="63">
                  <c:v>0.21249999999999999</c:v>
                </c:pt>
                <c:pt idx="64">
                  <c:v>0.2</c:v>
                </c:pt>
                <c:pt idx="65">
                  <c:v>0.1875</c:v>
                </c:pt>
                <c:pt idx="66">
                  <c:v>0.17499999999999999</c:v>
                </c:pt>
                <c:pt idx="67">
                  <c:v>0.16250000000000001</c:v>
                </c:pt>
                <c:pt idx="68">
                  <c:v>0.15</c:v>
                </c:pt>
                <c:pt idx="69">
                  <c:v>0.13750000000000001</c:v>
                </c:pt>
                <c:pt idx="70">
                  <c:v>0.125</c:v>
                </c:pt>
                <c:pt idx="71">
                  <c:v>0.1125</c:v>
                </c:pt>
                <c:pt idx="72">
                  <c:v>0.1</c:v>
                </c:pt>
                <c:pt idx="73">
                  <c:v>8.7499999999999994E-2</c:v>
                </c:pt>
                <c:pt idx="74">
                  <c:v>7.4999999999999997E-2</c:v>
                </c:pt>
                <c:pt idx="75">
                  <c:v>6.25E-2</c:v>
                </c:pt>
                <c:pt idx="76">
                  <c:v>0.05</c:v>
                </c:pt>
                <c:pt idx="77">
                  <c:v>3.7499999999999999E-2</c:v>
                </c:pt>
                <c:pt idx="78">
                  <c:v>2.5000000000000001E-2</c:v>
                </c:pt>
                <c:pt idx="79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16-472E-9283-13AB52B7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66985088"/>
        <c:axId val="94502174"/>
      </c:lineChart>
      <c:dateAx>
        <c:axId val="66985088"/>
        <c:scaling>
          <c:orientation val="minMax"/>
          <c:max val="44307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2174"/>
        <c:crosses val="autoZero"/>
        <c:auto val="1"/>
        <c:lblOffset val="100"/>
        <c:baseTimeUnit val="days"/>
      </c:dateAx>
      <c:valAx>
        <c:axId val="945021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14399</xdr:colOff>
      <xdr:row>1</xdr:row>
      <xdr:rowOff>28574</xdr:rowOff>
    </xdr:from>
    <xdr:to>
      <xdr:col>14</xdr:col>
      <xdr:colOff>666750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14399</xdr:colOff>
      <xdr:row>1</xdr:row>
      <xdr:rowOff>28574</xdr:rowOff>
    </xdr:from>
    <xdr:ext cx="10425001" cy="38195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AF285-E056-465B-AECA-5B4352505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2F2F2"/>
  </sheetPr>
  <dimension ref="A1:P153"/>
  <sheetViews>
    <sheetView tabSelected="1" zoomScaleNormal="100" workbookViewId="0">
      <selection sqref="A1:N1"/>
    </sheetView>
  </sheetViews>
  <sheetFormatPr defaultColWidth="8.25" defaultRowHeight="15.75" x14ac:dyDescent="0.25"/>
  <cols>
    <col min="1" max="1" width="8.875" customWidth="1"/>
    <col min="2" max="2" width="9.875" style="4" customWidth="1"/>
    <col min="3" max="3" width="11.75" style="4" customWidth="1"/>
    <col min="4" max="4" width="10" customWidth="1"/>
    <col min="5" max="5" width="11.625" style="4" bestFit="1" customWidth="1"/>
    <col min="6" max="6" width="9" style="4" customWidth="1"/>
    <col min="7" max="7" width="10.125" style="4" customWidth="1"/>
    <col min="8" max="8" width="8.625" style="4" customWidth="1"/>
    <col min="9" max="9" width="10.375" style="4" customWidth="1"/>
    <col min="10" max="10" width="9.125" customWidth="1"/>
    <col min="11" max="11" width="8.625" customWidth="1"/>
    <col min="13" max="13" width="22.25" customWidth="1"/>
    <col min="15" max="15" width="11.75" customWidth="1"/>
  </cols>
  <sheetData>
    <row r="1" spans="1:14" ht="30.75" customHeight="1" x14ac:dyDescent="0.4">
      <c r="A1" s="18" t="s">
        <v>150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18" spans="1:16" ht="20.25" customHeight="1" x14ac:dyDescent="0.25"/>
    <row r="19" spans="1:16" ht="22.5" customHeight="1" x14ac:dyDescent="0.25"/>
    <row r="21" spans="1:16" ht="31.5" x14ac:dyDescent="0.25">
      <c r="A21" s="3"/>
      <c r="B21" s="19" t="s">
        <v>23</v>
      </c>
      <c r="C21" s="20"/>
      <c r="D21" s="21" t="s">
        <v>24</v>
      </c>
      <c r="E21" s="22"/>
      <c r="F21" s="23" t="s">
        <v>25</v>
      </c>
      <c r="G21" s="20"/>
      <c r="H21" s="19" t="s">
        <v>26</v>
      </c>
      <c r="I21" s="20"/>
      <c r="J21" s="19" t="s">
        <v>27</v>
      </c>
      <c r="K21" s="20"/>
      <c r="L21" s="3"/>
      <c r="M21" s="3" t="s">
        <v>2</v>
      </c>
      <c r="N21" s="3" t="s">
        <v>3</v>
      </c>
      <c r="O21" s="3" t="s">
        <v>4</v>
      </c>
      <c r="P21" s="3" t="s">
        <v>28</v>
      </c>
    </row>
    <row r="22" spans="1:16" x14ac:dyDescent="0.25">
      <c r="A22" s="9" t="s">
        <v>0</v>
      </c>
      <c r="B22" s="8" t="s">
        <v>1</v>
      </c>
      <c r="C22" s="8" t="s">
        <v>152</v>
      </c>
      <c r="D22" s="8" t="s">
        <v>1</v>
      </c>
      <c r="E22" s="8" t="s">
        <v>152</v>
      </c>
      <c r="F22" s="7" t="s">
        <v>1</v>
      </c>
      <c r="G22" s="8" t="s">
        <v>152</v>
      </c>
      <c r="H22" s="8" t="s">
        <v>1</v>
      </c>
      <c r="I22" s="8" t="s">
        <v>152</v>
      </c>
      <c r="J22" s="8" t="s">
        <v>1</v>
      </c>
      <c r="K22" s="8" t="s">
        <v>152</v>
      </c>
      <c r="M22" t="s">
        <v>10</v>
      </c>
      <c r="N22" t="s">
        <v>5</v>
      </c>
      <c r="O22" s="1">
        <v>44265</v>
      </c>
      <c r="P22" t="s">
        <v>32</v>
      </c>
    </row>
    <row r="23" spans="1:16" x14ac:dyDescent="0.25">
      <c r="A23" s="1">
        <v>44228</v>
      </c>
      <c r="B23" s="6">
        <f>COUNTIFS($O$22:$O$300, "&gt;"&amp;$A$23, $P$22:$P$300, "r")</f>
        <v>34</v>
      </c>
      <c r="C23" s="15">
        <f>PRODUCT((COUNTA($A23:$A$102 )/80),B23)</f>
        <v>34</v>
      </c>
      <c r="D23" s="6">
        <f>COUNTIFS($O$22:$O$300, "&gt;"&amp;A23, $P$22:$P$300, "h")</f>
        <v>19</v>
      </c>
      <c r="E23" s="15">
        <f>PRODUCT((COUNTA(A23:A$102 )/80),$D$23)</f>
        <v>19</v>
      </c>
      <c r="F23" s="6">
        <f>COUNTIFS($O$22:$O$300, "&gt;"&amp;A23, $P$22:$P$300, "l")</f>
        <v>8</v>
      </c>
      <c r="G23" s="15">
        <f>PRODUCT((COUNTA($A23:$A$102 )/80),$F$23)</f>
        <v>8</v>
      </c>
      <c r="H23" s="6">
        <f>COUNTIFS($O$22:$O$300, "&gt;"&amp;A23, $P$22:$P$300, "d")</f>
        <v>68</v>
      </c>
      <c r="I23" s="15">
        <f>PRODUCT((COUNTA($A23:$A$102 )/80),$H$23)</f>
        <v>68</v>
      </c>
      <c r="J23" s="2">
        <f>COUNTIFS($O$22:$O$300, "&gt;"&amp;A23, $P$22:$P$300, "t")</f>
        <v>3</v>
      </c>
      <c r="K23" s="16">
        <f>PRODUCT((COUNTA($A23:$A$102 )/80),$J$23)</f>
        <v>3</v>
      </c>
      <c r="M23" t="s">
        <v>11</v>
      </c>
      <c r="N23" t="s">
        <v>5</v>
      </c>
      <c r="O23" s="1">
        <v>44265</v>
      </c>
      <c r="P23" t="s">
        <v>32</v>
      </c>
    </row>
    <row r="24" spans="1:16" x14ac:dyDescent="0.25">
      <c r="A24" s="1">
        <v>44229</v>
      </c>
      <c r="B24" s="6">
        <f t="shared" ref="B24:B87" si="0">COUNTIFS($O$22:$O$300, "&gt;"&amp;A24, $P$22:$P$300, "r")</f>
        <v>33</v>
      </c>
      <c r="C24" s="15">
        <f>PRODUCT((COUNTA(A24:$A$102 )/80),$B$23)</f>
        <v>33.575000000000003</v>
      </c>
      <c r="D24" s="6">
        <f t="shared" ref="D24:D87" si="1">COUNTIFS($O$22:$O$300, "&gt;"&amp;A24, $P$22:$P$300, "h")</f>
        <v>19</v>
      </c>
      <c r="E24" s="15">
        <f>PRODUCT((COUNTA(A24:A$102 )/80),$D$23)</f>
        <v>18.762499999999999</v>
      </c>
      <c r="F24" s="6">
        <f t="shared" ref="F24:F87" si="2">COUNTIFS($O$22:$O$300, "&gt;"&amp;A24, $P$22:$P$300, "l")</f>
        <v>7</v>
      </c>
      <c r="G24" s="15">
        <f>PRODUCT((COUNTA($A24:$A$102 )/80),$F$23)</f>
        <v>7.9</v>
      </c>
      <c r="H24" s="6">
        <f t="shared" ref="H24:H87" si="3">COUNTIFS($O$22:$O$300, "&gt;"&amp;A24, $P$22:$P$300, "d")</f>
        <v>68</v>
      </c>
      <c r="I24" s="15">
        <f>PRODUCT((COUNTA($A24:$A$102 )/80),$H$23)</f>
        <v>67.150000000000006</v>
      </c>
      <c r="J24" s="2">
        <f t="shared" ref="J24:J87" si="4">COUNTIFS($O$22:$O$300, "&gt;"&amp;A24, $P$22:$P$300, "t")</f>
        <v>3</v>
      </c>
      <c r="K24" s="16">
        <f>PRODUCT((COUNTA($A24:$A$102 )/80),$J$23)</f>
        <v>2.9625000000000004</v>
      </c>
      <c r="M24" t="s">
        <v>12</v>
      </c>
      <c r="N24" t="s">
        <v>5</v>
      </c>
      <c r="O24" s="1">
        <v>44265</v>
      </c>
      <c r="P24" t="s">
        <v>32</v>
      </c>
    </row>
    <row r="25" spans="1:16" x14ac:dyDescent="0.25">
      <c r="A25" s="1">
        <v>44230</v>
      </c>
      <c r="B25" s="6">
        <f t="shared" si="0"/>
        <v>33</v>
      </c>
      <c r="C25" s="15">
        <f>PRODUCT((COUNTA(A25:$A$102 )/80),$B$23)</f>
        <v>33.15</v>
      </c>
      <c r="D25" s="6">
        <f t="shared" si="1"/>
        <v>19</v>
      </c>
      <c r="E25" s="15">
        <f>PRODUCT((COUNTA(A25:A$102 )/80),$D$23)</f>
        <v>18.524999999999999</v>
      </c>
      <c r="F25" s="6">
        <f t="shared" si="2"/>
        <v>7</v>
      </c>
      <c r="G25" s="15">
        <f>PRODUCT((COUNTA($A25:$A$102 )/80),$F$23)</f>
        <v>7.8</v>
      </c>
      <c r="H25" s="6">
        <f t="shared" si="3"/>
        <v>68</v>
      </c>
      <c r="I25" s="15">
        <f>PRODUCT((COUNTA($A25:$A$102 )/80),$H$23)</f>
        <v>66.3</v>
      </c>
      <c r="J25" s="2">
        <f t="shared" si="4"/>
        <v>3</v>
      </c>
      <c r="K25" s="16">
        <f>PRODUCT((COUNTA($A25:$A$102 )/80),$J$23)</f>
        <v>2.9249999999999998</v>
      </c>
      <c r="M25" t="s">
        <v>13</v>
      </c>
      <c r="N25" t="s">
        <v>5</v>
      </c>
      <c r="O25" s="1">
        <v>44264</v>
      </c>
      <c r="P25" t="s">
        <v>32</v>
      </c>
    </row>
    <row r="26" spans="1:16" x14ac:dyDescent="0.25">
      <c r="A26" s="1">
        <v>44231</v>
      </c>
      <c r="B26" s="6">
        <f t="shared" si="0"/>
        <v>31</v>
      </c>
      <c r="C26" s="15">
        <f>PRODUCT((COUNTA(A26:$A$102 )/80),$B$23)</f>
        <v>32.725000000000001</v>
      </c>
      <c r="D26" s="6">
        <f t="shared" si="1"/>
        <v>19</v>
      </c>
      <c r="E26" s="15">
        <f>PRODUCT((COUNTA(A26:A$102 )/80),$D$23)</f>
        <v>18.287500000000001</v>
      </c>
      <c r="F26" s="6">
        <f t="shared" si="2"/>
        <v>7</v>
      </c>
      <c r="G26" s="15">
        <f>PRODUCT((COUNTA($A26:$A$102 )/80),$F$23)</f>
        <v>7.7</v>
      </c>
      <c r="H26" s="6">
        <f t="shared" si="3"/>
        <v>68</v>
      </c>
      <c r="I26" s="15">
        <f>PRODUCT((COUNTA($A26:$A$102 )/80),$H$23)</f>
        <v>65.45</v>
      </c>
      <c r="J26" s="2">
        <f t="shared" si="4"/>
        <v>3</v>
      </c>
      <c r="K26" s="16">
        <f>PRODUCT((COUNTA($A26:$A$102 )/80),$J$23)</f>
        <v>2.8875000000000002</v>
      </c>
      <c r="M26" t="s">
        <v>14</v>
      </c>
      <c r="N26" t="s">
        <v>5</v>
      </c>
      <c r="O26" s="1">
        <v>44265</v>
      </c>
      <c r="P26" t="s">
        <v>31</v>
      </c>
    </row>
    <row r="27" spans="1:16" x14ac:dyDescent="0.25">
      <c r="A27" s="1">
        <v>44232</v>
      </c>
      <c r="B27" s="6">
        <f t="shared" si="0"/>
        <v>29</v>
      </c>
      <c r="C27" s="15">
        <f>PRODUCT((COUNTA(A27:$A$102 )/80),$B$23)</f>
        <v>32.299999999999997</v>
      </c>
      <c r="D27" s="6">
        <f t="shared" si="1"/>
        <v>19</v>
      </c>
      <c r="E27" s="15">
        <f>PRODUCT((COUNTA(A27:A$102 )/80),$D$23)</f>
        <v>18.05</v>
      </c>
      <c r="F27" s="6">
        <f t="shared" si="2"/>
        <v>7</v>
      </c>
      <c r="G27" s="15">
        <f>PRODUCT((COUNTA($A27:$A$102 )/80),$F$23)</f>
        <v>7.6</v>
      </c>
      <c r="H27" s="6">
        <f t="shared" si="3"/>
        <v>68</v>
      </c>
      <c r="I27" s="15">
        <f>PRODUCT((COUNTA($A27:$A$102 )/80),$H$23)</f>
        <v>64.599999999999994</v>
      </c>
      <c r="J27" s="2">
        <f t="shared" si="4"/>
        <v>3</v>
      </c>
      <c r="K27" s="16">
        <f>PRODUCT((COUNTA($A27:$A$102 )/80),$J$23)</f>
        <v>2.8499999999999996</v>
      </c>
      <c r="M27" t="s">
        <v>15</v>
      </c>
      <c r="N27" t="s">
        <v>5</v>
      </c>
      <c r="O27" s="1">
        <v>44265</v>
      </c>
      <c r="P27" t="s">
        <v>32</v>
      </c>
    </row>
    <row r="28" spans="1:16" x14ac:dyDescent="0.25">
      <c r="A28" s="1">
        <v>44233</v>
      </c>
      <c r="B28" s="6">
        <f t="shared" si="0"/>
        <v>28</v>
      </c>
      <c r="C28" s="15">
        <f>PRODUCT((COUNTA(A28:$A$102 )/80),$B$23)</f>
        <v>31.875</v>
      </c>
      <c r="D28" s="6">
        <f t="shared" si="1"/>
        <v>19</v>
      </c>
      <c r="E28" s="15">
        <f>PRODUCT((COUNTA(A28:A$102 )/80),$D$23)</f>
        <v>17.8125</v>
      </c>
      <c r="F28" s="6">
        <f t="shared" si="2"/>
        <v>7</v>
      </c>
      <c r="G28" s="15">
        <f>PRODUCT((COUNTA($A28:$A$102 )/80),$F$23)</f>
        <v>7.5</v>
      </c>
      <c r="H28" s="6">
        <f t="shared" si="3"/>
        <v>68</v>
      </c>
      <c r="I28" s="15">
        <f>PRODUCT((COUNTA($A28:$A$102 )/80),$H$23)</f>
        <v>63.75</v>
      </c>
      <c r="J28" s="2">
        <f t="shared" si="4"/>
        <v>3</v>
      </c>
      <c r="K28" s="16">
        <f>PRODUCT((COUNTA($A28:$A$102 )/80),$J$23)</f>
        <v>2.8125</v>
      </c>
      <c r="M28" t="s">
        <v>16</v>
      </c>
      <c r="N28" t="s">
        <v>5</v>
      </c>
      <c r="O28" s="1">
        <v>44258</v>
      </c>
      <c r="P28" t="s">
        <v>31</v>
      </c>
    </row>
    <row r="29" spans="1:16" x14ac:dyDescent="0.25">
      <c r="A29" s="1">
        <v>44234</v>
      </c>
      <c r="B29" s="6">
        <f t="shared" si="0"/>
        <v>28</v>
      </c>
      <c r="C29" s="15">
        <f>PRODUCT((COUNTA(A29:$A$102 )/80),$B$23)</f>
        <v>31.450000000000003</v>
      </c>
      <c r="D29" s="6">
        <f t="shared" si="1"/>
        <v>19</v>
      </c>
      <c r="E29" s="15">
        <f>PRODUCT((COUNTA(A29:A$102 )/80),$D$23)</f>
        <v>17.574999999999999</v>
      </c>
      <c r="F29" s="6">
        <f t="shared" si="2"/>
        <v>7</v>
      </c>
      <c r="G29" s="15">
        <f>PRODUCT((COUNTA($A29:$A$102 )/80),$F$23)</f>
        <v>7.4</v>
      </c>
      <c r="H29" s="6">
        <f t="shared" si="3"/>
        <v>68</v>
      </c>
      <c r="I29" s="15">
        <f>PRODUCT((COUNTA($A29:$A$102 )/80),$H$23)</f>
        <v>62.900000000000006</v>
      </c>
      <c r="J29" s="2">
        <f t="shared" si="4"/>
        <v>3</v>
      </c>
      <c r="K29" s="16">
        <f>PRODUCT((COUNTA($A29:$A$102 )/80),$J$23)</f>
        <v>2.7750000000000004</v>
      </c>
      <c r="M29" t="s">
        <v>17</v>
      </c>
      <c r="N29" t="s">
        <v>7</v>
      </c>
      <c r="O29" s="1">
        <v>44258</v>
      </c>
      <c r="P29" t="s">
        <v>31</v>
      </c>
    </row>
    <row r="30" spans="1:16" x14ac:dyDescent="0.25">
      <c r="A30" s="1">
        <v>44235</v>
      </c>
      <c r="B30" s="6">
        <f t="shared" si="0"/>
        <v>25</v>
      </c>
      <c r="C30" s="15">
        <f>PRODUCT((COUNTA(A30:$A$102 )/80),$B$23)</f>
        <v>31.024999999999999</v>
      </c>
      <c r="D30" s="6">
        <f t="shared" si="1"/>
        <v>19</v>
      </c>
      <c r="E30" s="15">
        <f>PRODUCT((COUNTA(A30:A$102 )/80),$D$23)</f>
        <v>17.337499999999999</v>
      </c>
      <c r="F30" s="6">
        <f t="shared" si="2"/>
        <v>7</v>
      </c>
      <c r="G30" s="15">
        <f>PRODUCT((COUNTA($A30:$A$102 )/80),$F$23)</f>
        <v>7.3</v>
      </c>
      <c r="H30" s="6">
        <f t="shared" si="3"/>
        <v>68</v>
      </c>
      <c r="I30" s="15">
        <f>PRODUCT((COUNTA($A30:$A$102 )/80),$H$23)</f>
        <v>62.05</v>
      </c>
      <c r="J30" s="2">
        <f t="shared" si="4"/>
        <v>3</v>
      </c>
      <c r="K30" s="16">
        <f>PRODUCT((COUNTA($A30:$A$102 )/80),$J$23)</f>
        <v>2.7374999999999998</v>
      </c>
      <c r="M30" t="s">
        <v>18</v>
      </c>
      <c r="N30" t="s">
        <v>8</v>
      </c>
      <c r="O30" s="1">
        <v>44259</v>
      </c>
      <c r="P30" t="s">
        <v>33</v>
      </c>
    </row>
    <row r="31" spans="1:16" x14ac:dyDescent="0.25">
      <c r="A31" s="1">
        <v>44236</v>
      </c>
      <c r="B31" s="6">
        <f t="shared" si="0"/>
        <v>23</v>
      </c>
      <c r="C31" s="15">
        <f>PRODUCT((COUNTA(A31:$A$102 )/80),$B$23)</f>
        <v>30.6</v>
      </c>
      <c r="D31" s="6">
        <f t="shared" si="1"/>
        <v>19</v>
      </c>
      <c r="E31" s="15">
        <f>PRODUCT((COUNTA(A31:A$102 )/80),$D$23)</f>
        <v>17.100000000000001</v>
      </c>
      <c r="F31" s="6">
        <f t="shared" si="2"/>
        <v>7</v>
      </c>
      <c r="G31" s="15">
        <f>PRODUCT((COUNTA($A31:$A$102 )/80),$F$23)</f>
        <v>7.2</v>
      </c>
      <c r="H31" s="6">
        <f t="shared" si="3"/>
        <v>68</v>
      </c>
      <c r="I31" s="15">
        <f>PRODUCT((COUNTA($A31:$A$102 )/80),$H$23)</f>
        <v>61.2</v>
      </c>
      <c r="J31" s="2">
        <f t="shared" si="4"/>
        <v>3</v>
      </c>
      <c r="K31" s="16">
        <f>PRODUCT((COUNTA($A31:$A$102 )/80),$J$23)</f>
        <v>2.7</v>
      </c>
      <c r="M31" t="s">
        <v>19</v>
      </c>
      <c r="N31" t="s">
        <v>8</v>
      </c>
      <c r="O31" s="1">
        <v>44266</v>
      </c>
      <c r="P31" t="s">
        <v>33</v>
      </c>
    </row>
    <row r="32" spans="1:16" x14ac:dyDescent="0.25">
      <c r="A32" s="1">
        <v>44237</v>
      </c>
      <c r="B32" s="6">
        <f t="shared" si="0"/>
        <v>15</v>
      </c>
      <c r="C32" s="15">
        <f>PRODUCT((COUNTA(A32:$A$102 )/80),$B$23)</f>
        <v>30.174999999999997</v>
      </c>
      <c r="D32" s="6">
        <f t="shared" si="1"/>
        <v>19</v>
      </c>
      <c r="E32" s="15">
        <f>PRODUCT((COUNTA(A32:A$102 )/80),$D$23)</f>
        <v>16.862500000000001</v>
      </c>
      <c r="F32" s="6">
        <f t="shared" si="2"/>
        <v>7</v>
      </c>
      <c r="G32" s="15">
        <f>PRODUCT((COUNTA($A32:$A$102 )/80),$F$23)</f>
        <v>7.1</v>
      </c>
      <c r="H32" s="6">
        <f t="shared" si="3"/>
        <v>68</v>
      </c>
      <c r="I32" s="15">
        <f>PRODUCT((COUNTA($A32:$A$102 )/80),$H$23)</f>
        <v>60.349999999999994</v>
      </c>
      <c r="J32" s="2">
        <f t="shared" si="4"/>
        <v>3</v>
      </c>
      <c r="K32" s="16">
        <f>PRODUCT((COUNTA($A32:$A$102 )/80),$J$23)</f>
        <v>2.6624999999999996</v>
      </c>
      <c r="M32" t="s">
        <v>20</v>
      </c>
      <c r="N32" t="s">
        <v>7</v>
      </c>
      <c r="O32" s="1">
        <v>44261</v>
      </c>
      <c r="P32" t="s">
        <v>33</v>
      </c>
    </row>
    <row r="33" spans="1:16" x14ac:dyDescent="0.25">
      <c r="A33" s="1">
        <v>44238</v>
      </c>
      <c r="B33" s="6">
        <f t="shared" si="0"/>
        <v>12</v>
      </c>
      <c r="C33" s="15">
        <f>PRODUCT((COUNTA(A33:$A$102 )/80),$B$23)</f>
        <v>29.75</v>
      </c>
      <c r="D33" s="6">
        <f t="shared" si="1"/>
        <v>19</v>
      </c>
      <c r="E33" s="15">
        <f>PRODUCT((COUNTA(A33:A$102 )/80),$D$23)</f>
        <v>16.625</v>
      </c>
      <c r="F33" s="6">
        <f t="shared" si="2"/>
        <v>7</v>
      </c>
      <c r="G33" s="15">
        <f>PRODUCT((COUNTA($A33:$A$102 )/80),$F$23)</f>
        <v>7</v>
      </c>
      <c r="H33" s="6">
        <f t="shared" si="3"/>
        <v>68</v>
      </c>
      <c r="I33" s="15">
        <f>PRODUCT((COUNTA($A33:$A$102 )/80),$H$23)</f>
        <v>59.5</v>
      </c>
      <c r="J33" s="2">
        <f t="shared" si="4"/>
        <v>3</v>
      </c>
      <c r="K33" s="16">
        <f>PRODUCT((COUNTA($A33:$A$102 )/80),$J$23)</f>
        <v>2.625</v>
      </c>
      <c r="M33" t="s">
        <v>9</v>
      </c>
      <c r="N33" t="s">
        <v>8</v>
      </c>
      <c r="O33" s="1">
        <v>44264</v>
      </c>
      <c r="P33" t="s">
        <v>33</v>
      </c>
    </row>
    <row r="34" spans="1:16" x14ac:dyDescent="0.25">
      <c r="A34" s="1">
        <v>44239</v>
      </c>
      <c r="B34" s="6">
        <f t="shared" si="0"/>
        <v>11</v>
      </c>
      <c r="C34" s="15">
        <f>PRODUCT((COUNTA(A34:$A$102 )/80),$B$23)</f>
        <v>29.325000000000003</v>
      </c>
      <c r="D34" s="6">
        <f t="shared" si="1"/>
        <v>19</v>
      </c>
      <c r="E34" s="15">
        <f>PRODUCT((COUNTA(A34:A$102 )/80),$D$23)</f>
        <v>16.387499999999999</v>
      </c>
      <c r="F34" s="6">
        <f t="shared" si="2"/>
        <v>7</v>
      </c>
      <c r="G34" s="15">
        <f>PRODUCT((COUNTA($A34:$A$102 )/80),$F$23)</f>
        <v>6.9</v>
      </c>
      <c r="H34" s="6">
        <f t="shared" si="3"/>
        <v>68</v>
      </c>
      <c r="I34" s="15">
        <f>PRODUCT((COUNTA($A34:$A$102 )/80),$H$23)</f>
        <v>58.650000000000006</v>
      </c>
      <c r="J34" s="2">
        <f t="shared" si="4"/>
        <v>3</v>
      </c>
      <c r="K34" s="16">
        <f>PRODUCT((COUNTA($A34:$A$102 )/80),$J$23)</f>
        <v>2.5875000000000004</v>
      </c>
      <c r="M34" t="s">
        <v>21</v>
      </c>
      <c r="N34" t="s">
        <v>5</v>
      </c>
      <c r="O34" s="1">
        <v>44270</v>
      </c>
      <c r="P34" t="s">
        <v>32</v>
      </c>
    </row>
    <row r="35" spans="1:16" x14ac:dyDescent="0.25">
      <c r="A35" s="1">
        <v>44240</v>
      </c>
      <c r="B35" s="6">
        <f t="shared" si="0"/>
        <v>11</v>
      </c>
      <c r="C35" s="15">
        <f>PRODUCT((COUNTA(A35:$A$102 )/80),$B$23)</f>
        <v>28.9</v>
      </c>
      <c r="D35" s="6">
        <f t="shared" si="1"/>
        <v>19</v>
      </c>
      <c r="E35" s="15">
        <f>PRODUCT((COUNTA(A35:A$102 )/80),$D$23)</f>
        <v>16.149999999999999</v>
      </c>
      <c r="F35" s="6">
        <f t="shared" si="2"/>
        <v>7</v>
      </c>
      <c r="G35" s="15">
        <f>PRODUCT((COUNTA($A35:$A$102 )/80),$F$23)</f>
        <v>6.8</v>
      </c>
      <c r="H35" s="6">
        <f t="shared" si="3"/>
        <v>68</v>
      </c>
      <c r="I35" s="15">
        <f>PRODUCT((COUNTA($A35:$A$102 )/80),$H$23)</f>
        <v>57.8</v>
      </c>
      <c r="J35" s="2">
        <f t="shared" si="4"/>
        <v>3</v>
      </c>
      <c r="K35" s="16">
        <f>PRODUCT((COUNTA($A35:$A$102 )/80),$J$23)</f>
        <v>2.5499999999999998</v>
      </c>
      <c r="M35" t="s">
        <v>22</v>
      </c>
      <c r="N35" t="s">
        <v>6</v>
      </c>
      <c r="O35" s="1">
        <v>44270</v>
      </c>
      <c r="P35" t="s">
        <v>29</v>
      </c>
    </row>
    <row r="36" spans="1:16" x14ac:dyDescent="0.25">
      <c r="A36" s="1">
        <v>44241</v>
      </c>
      <c r="B36" s="6">
        <f t="shared" si="0"/>
        <v>11</v>
      </c>
      <c r="C36" s="15">
        <f>PRODUCT((COUNTA(A36:$A$102 )/80),$B$23)</f>
        <v>28.475000000000001</v>
      </c>
      <c r="D36" s="6">
        <f t="shared" si="1"/>
        <v>19</v>
      </c>
      <c r="E36" s="15">
        <f>PRODUCT((COUNTA(A36:A$102 )/80),$D$23)</f>
        <v>15.9125</v>
      </c>
      <c r="F36" s="6">
        <f t="shared" si="2"/>
        <v>7</v>
      </c>
      <c r="G36" s="15">
        <f>PRODUCT((COUNTA($A36:$A$102 )/80),$F$23)</f>
        <v>6.7</v>
      </c>
      <c r="H36" s="6">
        <f t="shared" si="3"/>
        <v>68</v>
      </c>
      <c r="I36" s="15">
        <f>PRODUCT((COUNTA($A36:$A$102 )/80),$H$23)</f>
        <v>56.95</v>
      </c>
      <c r="J36" s="2">
        <f t="shared" si="4"/>
        <v>3</v>
      </c>
      <c r="K36" s="16">
        <f>PRODUCT((COUNTA($A36:$A$102 )/80),$J$23)</f>
        <v>2.5125000000000002</v>
      </c>
      <c r="M36" s="5" t="s">
        <v>34</v>
      </c>
      <c r="N36" t="s">
        <v>8</v>
      </c>
      <c r="O36" s="1">
        <v>44229</v>
      </c>
      <c r="P36" t="s">
        <v>31</v>
      </c>
    </row>
    <row r="37" spans="1:16" x14ac:dyDescent="0.25">
      <c r="A37" s="1">
        <v>44242</v>
      </c>
      <c r="B37" s="6">
        <f t="shared" si="0"/>
        <v>11</v>
      </c>
      <c r="C37" s="15">
        <f>PRODUCT((COUNTA(A37:$A$102 )/80),$B$23)</f>
        <v>28.049999999999997</v>
      </c>
      <c r="D37" s="6">
        <f t="shared" si="1"/>
        <v>19</v>
      </c>
      <c r="E37" s="15">
        <f>PRODUCT((COUNTA(A37:A$102 )/80),$D$23)</f>
        <v>15.674999999999999</v>
      </c>
      <c r="F37" s="6">
        <f t="shared" si="2"/>
        <v>7</v>
      </c>
      <c r="G37" s="15">
        <f>PRODUCT((COUNTA($A37:$A$102 )/80),$F$23)</f>
        <v>6.6</v>
      </c>
      <c r="H37" s="6">
        <f t="shared" si="3"/>
        <v>68</v>
      </c>
      <c r="I37" s="15">
        <f>PRODUCT((COUNTA($A37:$A$102 )/80),$H$23)</f>
        <v>56.099999999999994</v>
      </c>
      <c r="J37" s="2">
        <f t="shared" si="4"/>
        <v>3</v>
      </c>
      <c r="K37" s="16">
        <f>PRODUCT((COUNTA($A37:$A$102 )/80),$J$23)</f>
        <v>2.4749999999999996</v>
      </c>
      <c r="M37" s="5" t="s">
        <v>35</v>
      </c>
      <c r="N37" t="s">
        <v>8</v>
      </c>
      <c r="O37" s="1">
        <v>44229</v>
      </c>
      <c r="P37" t="s">
        <v>29</v>
      </c>
    </row>
    <row r="38" spans="1:16" x14ac:dyDescent="0.25">
      <c r="A38" s="1">
        <v>44243</v>
      </c>
      <c r="B38" s="6">
        <f t="shared" si="0"/>
        <v>11</v>
      </c>
      <c r="C38" s="15">
        <f>PRODUCT((COUNTA(A38:$A$102 )/80),$B$23)</f>
        <v>27.625</v>
      </c>
      <c r="D38" s="6">
        <f t="shared" si="1"/>
        <v>19</v>
      </c>
      <c r="E38" s="15">
        <f>PRODUCT((COUNTA(A38:A$102 )/80),$D$23)</f>
        <v>15.4375</v>
      </c>
      <c r="F38" s="6">
        <f t="shared" si="2"/>
        <v>7</v>
      </c>
      <c r="G38" s="15">
        <f>PRODUCT((COUNTA($A38:$A$102 )/80),$F$23)</f>
        <v>6.5</v>
      </c>
      <c r="H38" s="6">
        <f t="shared" si="3"/>
        <v>68</v>
      </c>
      <c r="I38" s="15">
        <f>PRODUCT((COUNTA($A38:$A$102 )/80),$H$23)</f>
        <v>55.25</v>
      </c>
      <c r="J38" s="2">
        <f t="shared" si="4"/>
        <v>3</v>
      </c>
      <c r="K38" s="16">
        <f>PRODUCT((COUNTA($A38:$A$102 )/80),$J$23)</f>
        <v>2.4375</v>
      </c>
      <c r="M38" s="4" t="s">
        <v>36</v>
      </c>
      <c r="N38" t="s">
        <v>8</v>
      </c>
      <c r="O38" s="1">
        <v>44231</v>
      </c>
      <c r="P38" t="s">
        <v>29</v>
      </c>
    </row>
    <row r="39" spans="1:16" x14ac:dyDescent="0.25">
      <c r="A39" s="1">
        <v>44244</v>
      </c>
      <c r="B39" s="6">
        <f t="shared" si="0"/>
        <v>11</v>
      </c>
      <c r="C39" s="15">
        <f>PRODUCT((COUNTA(A39:$A$102 )/80),$B$23)</f>
        <v>27.200000000000003</v>
      </c>
      <c r="D39" s="6">
        <f t="shared" si="1"/>
        <v>19</v>
      </c>
      <c r="E39" s="15">
        <f>PRODUCT((COUNTA(A39:A$102 )/80),$D$23)</f>
        <v>15.200000000000001</v>
      </c>
      <c r="F39" s="6">
        <f t="shared" si="2"/>
        <v>7</v>
      </c>
      <c r="G39" s="15">
        <f>PRODUCT((COUNTA($A39:$A$102 )/80),$F$23)</f>
        <v>6.4</v>
      </c>
      <c r="H39" s="6">
        <f t="shared" si="3"/>
        <v>68</v>
      </c>
      <c r="I39" s="15">
        <f>PRODUCT((COUNTA($A39:$A$102 )/80),$H$23)</f>
        <v>54.400000000000006</v>
      </c>
      <c r="J39" s="2">
        <f t="shared" si="4"/>
        <v>3</v>
      </c>
      <c r="K39" s="16">
        <f>PRODUCT((COUNTA($A39:$A$102 )/80),$J$23)</f>
        <v>2.4000000000000004</v>
      </c>
      <c r="M39" s="10" t="s">
        <v>37</v>
      </c>
      <c r="N39" t="s">
        <v>5</v>
      </c>
      <c r="O39" s="1">
        <v>44231</v>
      </c>
      <c r="P39" t="s">
        <v>29</v>
      </c>
    </row>
    <row r="40" spans="1:16" x14ac:dyDescent="0.25">
      <c r="A40" s="1">
        <v>44245</v>
      </c>
      <c r="B40" s="6">
        <f t="shared" si="0"/>
        <v>11</v>
      </c>
      <c r="C40" s="15">
        <f>PRODUCT((COUNTA(A40:$A$102 )/80),$B$23)</f>
        <v>26.774999999999999</v>
      </c>
      <c r="D40" s="6">
        <f t="shared" si="1"/>
        <v>19</v>
      </c>
      <c r="E40" s="15">
        <f>PRODUCT((COUNTA(A40:A$102 )/80),$D$23)</f>
        <v>14.9625</v>
      </c>
      <c r="F40" s="6">
        <f t="shared" si="2"/>
        <v>7</v>
      </c>
      <c r="G40" s="15">
        <f>PRODUCT((COUNTA($A40:$A$102 )/80),$F$23)</f>
        <v>6.3</v>
      </c>
      <c r="H40" s="6">
        <f t="shared" si="3"/>
        <v>68</v>
      </c>
      <c r="I40" s="15">
        <f>PRODUCT((COUNTA($A40:$A$102 )/80),$H$23)</f>
        <v>53.55</v>
      </c>
      <c r="J40" s="2">
        <f t="shared" si="4"/>
        <v>3</v>
      </c>
      <c r="K40" s="16">
        <f>PRODUCT((COUNTA($A40:$A$102 )/80),$J$23)</f>
        <v>2.3624999999999998</v>
      </c>
      <c r="M40" s="10" t="s">
        <v>38</v>
      </c>
      <c r="N40" t="s">
        <v>7</v>
      </c>
      <c r="O40" s="1">
        <v>44232</v>
      </c>
      <c r="P40" t="s">
        <v>29</v>
      </c>
    </row>
    <row r="41" spans="1:16" x14ac:dyDescent="0.25">
      <c r="A41" s="1">
        <v>44246</v>
      </c>
      <c r="B41" s="6">
        <f t="shared" si="0"/>
        <v>11</v>
      </c>
      <c r="C41" s="15">
        <f>PRODUCT((COUNTA(A41:$A$102 )/80),$B$23)</f>
        <v>26.35</v>
      </c>
      <c r="D41" s="6">
        <f t="shared" si="1"/>
        <v>19</v>
      </c>
      <c r="E41" s="15">
        <f>PRODUCT((COUNTA(A41:A$102 )/80),$D$23)</f>
        <v>14.725</v>
      </c>
      <c r="F41" s="6">
        <f t="shared" si="2"/>
        <v>7</v>
      </c>
      <c r="G41" s="15">
        <f>PRODUCT((COUNTA($A41:$A$102 )/80),$F$23)</f>
        <v>6.2</v>
      </c>
      <c r="H41" s="6">
        <f t="shared" si="3"/>
        <v>68</v>
      </c>
      <c r="I41" s="15">
        <f>PRODUCT((COUNTA($A41:$A$102 )/80),$H$23)</f>
        <v>52.7</v>
      </c>
      <c r="J41" s="2">
        <f t="shared" si="4"/>
        <v>3</v>
      </c>
      <c r="K41" s="16">
        <f>PRODUCT((COUNTA($A41:$A$102 )/80),$J$23)</f>
        <v>2.3250000000000002</v>
      </c>
      <c r="M41" s="10" t="s">
        <v>39</v>
      </c>
      <c r="N41" t="s">
        <v>57</v>
      </c>
      <c r="O41" s="1">
        <v>44232</v>
      </c>
      <c r="P41" t="s">
        <v>29</v>
      </c>
    </row>
    <row r="42" spans="1:16" x14ac:dyDescent="0.25">
      <c r="A42" s="1">
        <v>44247</v>
      </c>
      <c r="B42" s="6">
        <f t="shared" si="0"/>
        <v>11</v>
      </c>
      <c r="C42" s="15">
        <f>PRODUCT((COUNTA(A42:$A$102 )/80),$B$23)</f>
        <v>25.924999999999997</v>
      </c>
      <c r="D42" s="6">
        <f t="shared" si="1"/>
        <v>19</v>
      </c>
      <c r="E42" s="15">
        <f>PRODUCT((COUNTA(A42:A$102 )/80),$D$23)</f>
        <v>14.487499999999999</v>
      </c>
      <c r="F42" s="6">
        <f t="shared" si="2"/>
        <v>7</v>
      </c>
      <c r="G42" s="15">
        <f>PRODUCT((COUNTA($A42:$A$102 )/80),$F$23)</f>
        <v>6.1</v>
      </c>
      <c r="H42" s="6">
        <f t="shared" si="3"/>
        <v>68</v>
      </c>
      <c r="I42" s="15">
        <f>PRODUCT((COUNTA($A42:$A$102 )/80),$H$23)</f>
        <v>51.849999999999994</v>
      </c>
      <c r="J42" s="2">
        <f t="shared" si="4"/>
        <v>3</v>
      </c>
      <c r="K42" s="16">
        <f>PRODUCT((COUNTA($A42:$A$102 )/80),$J$23)</f>
        <v>2.2874999999999996</v>
      </c>
      <c r="M42" s="10" t="s">
        <v>40</v>
      </c>
      <c r="N42" t="s">
        <v>5</v>
      </c>
      <c r="O42" s="1">
        <v>44233</v>
      </c>
      <c r="P42" t="s">
        <v>29</v>
      </c>
    </row>
    <row r="43" spans="1:16" x14ac:dyDescent="0.25">
      <c r="A43" s="1">
        <v>44248</v>
      </c>
      <c r="B43" s="6">
        <f t="shared" si="0"/>
        <v>11</v>
      </c>
      <c r="C43" s="15">
        <f>PRODUCT((COUNTA(A43:$A$102 )/80),$B$23)</f>
        <v>25.5</v>
      </c>
      <c r="D43" s="6">
        <f t="shared" si="1"/>
        <v>19</v>
      </c>
      <c r="E43" s="15">
        <f>PRODUCT((COUNTA(A43:A$102 )/80),$D$23)</f>
        <v>14.25</v>
      </c>
      <c r="F43" s="6">
        <f t="shared" si="2"/>
        <v>7</v>
      </c>
      <c r="G43" s="15">
        <f>PRODUCT((COUNTA($A43:$A$102 )/80),$F$23)</f>
        <v>6</v>
      </c>
      <c r="H43" s="6">
        <f t="shared" si="3"/>
        <v>68</v>
      </c>
      <c r="I43" s="15">
        <f>PRODUCT((COUNTA($A43:$A$102 )/80),$H$23)</f>
        <v>51</v>
      </c>
      <c r="J43" s="2">
        <f t="shared" si="4"/>
        <v>3</v>
      </c>
      <c r="K43" s="16">
        <f>PRODUCT((COUNTA($A43:$A$102 )/80),$J$23)</f>
        <v>2.25</v>
      </c>
      <c r="M43" s="10" t="s">
        <v>41</v>
      </c>
      <c r="N43" t="s">
        <v>5</v>
      </c>
      <c r="O43" s="1">
        <v>44235</v>
      </c>
      <c r="P43" t="s">
        <v>29</v>
      </c>
    </row>
    <row r="44" spans="1:16" x14ac:dyDescent="0.25">
      <c r="A44" s="1">
        <v>44249</v>
      </c>
      <c r="B44" s="6">
        <f t="shared" si="0"/>
        <v>11</v>
      </c>
      <c r="C44" s="15">
        <f>PRODUCT((COUNTA(A44:$A$102 )/80),$B$23)</f>
        <v>25.075000000000003</v>
      </c>
      <c r="D44" s="6">
        <f t="shared" si="1"/>
        <v>19</v>
      </c>
      <c r="E44" s="15">
        <f>PRODUCT((COUNTA(A44:A$102 )/80),$D$23)</f>
        <v>14.012500000000001</v>
      </c>
      <c r="F44" s="6">
        <f t="shared" si="2"/>
        <v>7</v>
      </c>
      <c r="G44" s="15">
        <f>PRODUCT((COUNTA($A44:$A$102 )/80),$F$23)</f>
        <v>5.9</v>
      </c>
      <c r="H44" s="6">
        <f t="shared" si="3"/>
        <v>68</v>
      </c>
      <c r="I44" s="15">
        <f>PRODUCT((COUNTA($A44:$A$102 )/80),$H$23)</f>
        <v>50.150000000000006</v>
      </c>
      <c r="J44" s="2">
        <f t="shared" si="4"/>
        <v>3</v>
      </c>
      <c r="K44" s="16">
        <f>PRODUCT((COUNTA($A44:$A$102 )/80),$J$23)</f>
        <v>2.2125000000000004</v>
      </c>
      <c r="M44" s="10" t="s">
        <v>42</v>
      </c>
      <c r="N44" t="s">
        <v>5</v>
      </c>
      <c r="O44" s="1">
        <v>44235</v>
      </c>
      <c r="P44" t="s">
        <v>29</v>
      </c>
    </row>
    <row r="45" spans="1:16" x14ac:dyDescent="0.25">
      <c r="A45" s="1">
        <v>44250</v>
      </c>
      <c r="B45" s="6">
        <f t="shared" si="0"/>
        <v>10</v>
      </c>
      <c r="C45" s="15">
        <f>PRODUCT((COUNTA(A45:$A$102 )/80),$B$23)</f>
        <v>24.65</v>
      </c>
      <c r="D45" s="6">
        <f t="shared" si="1"/>
        <v>19</v>
      </c>
      <c r="E45" s="15">
        <f>PRODUCT((COUNTA(A45:A$102 )/80),$D$23)</f>
        <v>13.775</v>
      </c>
      <c r="F45" s="6">
        <f t="shared" si="2"/>
        <v>7</v>
      </c>
      <c r="G45" s="15">
        <f>PRODUCT((COUNTA($A45:$A$102 )/80),$F$23)</f>
        <v>5.8</v>
      </c>
      <c r="H45" s="6">
        <f t="shared" si="3"/>
        <v>68</v>
      </c>
      <c r="I45" s="15">
        <f>PRODUCT((COUNTA($A45:$A$102 )/80),$H$23)</f>
        <v>49.3</v>
      </c>
      <c r="J45" s="2">
        <f t="shared" si="4"/>
        <v>3</v>
      </c>
      <c r="K45" s="16">
        <f>PRODUCT((COUNTA($A45:$A$102 )/80),$J$23)</f>
        <v>2.1749999999999998</v>
      </c>
      <c r="M45" s="10" t="s">
        <v>43</v>
      </c>
      <c r="N45" t="s">
        <v>8</v>
      </c>
      <c r="O45" s="1">
        <v>44235</v>
      </c>
      <c r="P45" t="s">
        <v>29</v>
      </c>
    </row>
    <row r="46" spans="1:16" x14ac:dyDescent="0.25">
      <c r="A46" s="1">
        <v>44251</v>
      </c>
      <c r="B46" s="6">
        <f t="shared" si="0"/>
        <v>9</v>
      </c>
      <c r="C46" s="15">
        <f>PRODUCT((COUNTA(A46:$A$102 )/80),$B$23)</f>
        <v>24.225000000000001</v>
      </c>
      <c r="D46" s="6">
        <f t="shared" si="1"/>
        <v>19</v>
      </c>
      <c r="E46" s="15">
        <f>PRODUCT((COUNTA(A46:A$102 )/80),$D$23)</f>
        <v>13.5375</v>
      </c>
      <c r="F46" s="6">
        <f t="shared" si="2"/>
        <v>6</v>
      </c>
      <c r="G46" s="15">
        <f>PRODUCT((COUNTA($A46:$A$102 )/80),$F$23)</f>
        <v>5.7</v>
      </c>
      <c r="H46" s="6">
        <f t="shared" si="3"/>
        <v>68</v>
      </c>
      <c r="I46" s="15">
        <f>PRODUCT((COUNTA($A46:$A$102 )/80),$H$23)</f>
        <v>48.45</v>
      </c>
      <c r="J46" s="2">
        <f t="shared" si="4"/>
        <v>3</v>
      </c>
      <c r="K46" s="16">
        <f>PRODUCT((COUNTA($A46:$A$102 )/80),$J$23)</f>
        <v>2.1375000000000002</v>
      </c>
      <c r="M46" s="10" t="s">
        <v>44</v>
      </c>
      <c r="N46" t="s">
        <v>5</v>
      </c>
      <c r="O46" s="1">
        <v>44236</v>
      </c>
      <c r="P46" t="s">
        <v>29</v>
      </c>
    </row>
    <row r="47" spans="1:16" x14ac:dyDescent="0.25">
      <c r="A47" s="1">
        <v>44252</v>
      </c>
      <c r="B47" s="6">
        <f t="shared" si="0"/>
        <v>9</v>
      </c>
      <c r="C47" s="15">
        <f>PRODUCT((COUNTA(A47:$A$102 )/80),$B$23)</f>
        <v>23.799999999999997</v>
      </c>
      <c r="D47" s="6">
        <f t="shared" si="1"/>
        <v>19</v>
      </c>
      <c r="E47" s="15">
        <f>PRODUCT((COUNTA(A47:A$102 )/80),$D$23)</f>
        <v>13.299999999999999</v>
      </c>
      <c r="F47" s="6">
        <f t="shared" si="2"/>
        <v>4</v>
      </c>
      <c r="G47" s="15">
        <f>PRODUCT((COUNTA($A47:$A$102 )/80),$F$23)</f>
        <v>5.6</v>
      </c>
      <c r="H47" s="6">
        <f t="shared" si="3"/>
        <v>68</v>
      </c>
      <c r="I47" s="15">
        <f>PRODUCT((COUNTA($A47:$A$102 )/80),$H$23)</f>
        <v>47.599999999999994</v>
      </c>
      <c r="J47" s="2">
        <f t="shared" si="4"/>
        <v>3</v>
      </c>
      <c r="K47" s="16">
        <f>PRODUCT((COUNTA($A47:$A$102 )/80),$J$23)</f>
        <v>2.0999999999999996</v>
      </c>
      <c r="M47" s="10" t="s">
        <v>45</v>
      </c>
      <c r="N47" t="s">
        <v>6</v>
      </c>
      <c r="O47" s="1">
        <v>44236</v>
      </c>
      <c r="P47" t="s">
        <v>29</v>
      </c>
    </row>
    <row r="48" spans="1:16" x14ac:dyDescent="0.25">
      <c r="A48" s="1">
        <v>44253</v>
      </c>
      <c r="B48" s="6">
        <f t="shared" si="0"/>
        <v>9</v>
      </c>
      <c r="C48" s="15">
        <f>PRODUCT((COUNTA(A48:$A$102 )/80),$B$23)</f>
        <v>23.375</v>
      </c>
      <c r="D48" s="6">
        <f t="shared" si="1"/>
        <v>19</v>
      </c>
      <c r="E48" s="15">
        <f>PRODUCT((COUNTA(A48:A$102 )/80),$D$23)</f>
        <v>13.0625</v>
      </c>
      <c r="F48" s="6">
        <f t="shared" si="2"/>
        <v>4</v>
      </c>
      <c r="G48" s="15">
        <f>PRODUCT((COUNTA($A48:$A$102 )/80),$F$23)</f>
        <v>5.5</v>
      </c>
      <c r="H48" s="6">
        <f t="shared" si="3"/>
        <v>68</v>
      </c>
      <c r="I48" s="15">
        <f>PRODUCT((COUNTA($A48:$A$102 )/80),$H$23)</f>
        <v>46.75</v>
      </c>
      <c r="J48" s="2">
        <f t="shared" si="4"/>
        <v>3</v>
      </c>
      <c r="K48" s="16">
        <f>PRODUCT((COUNTA($A48:$A$102 )/80),$J$23)</f>
        <v>2.0625</v>
      </c>
      <c r="M48" s="10" t="s">
        <v>46</v>
      </c>
      <c r="N48" t="s">
        <v>6</v>
      </c>
      <c r="O48" s="1">
        <v>44237</v>
      </c>
      <c r="P48" t="s">
        <v>29</v>
      </c>
    </row>
    <row r="49" spans="1:16" x14ac:dyDescent="0.25">
      <c r="A49" s="1">
        <v>44254</v>
      </c>
      <c r="B49" s="6">
        <f t="shared" si="0"/>
        <v>8</v>
      </c>
      <c r="C49" s="15">
        <f>PRODUCT((COUNTA(A49:$A$102 )/80),$B$23)</f>
        <v>22.950000000000003</v>
      </c>
      <c r="D49" s="6">
        <f t="shared" si="1"/>
        <v>18</v>
      </c>
      <c r="E49" s="15">
        <f>PRODUCT((COUNTA(A49:A$102 )/80),$D$23)</f>
        <v>12.825000000000001</v>
      </c>
      <c r="F49" s="6">
        <f t="shared" si="2"/>
        <v>4</v>
      </c>
      <c r="G49" s="15">
        <f>PRODUCT((COUNTA($A49:$A$102 )/80),$F$23)</f>
        <v>5.4</v>
      </c>
      <c r="H49" s="6">
        <f t="shared" si="3"/>
        <v>68</v>
      </c>
      <c r="I49" s="15">
        <f>PRODUCT((COUNTA($A49:$A$102 )/80),$H$23)</f>
        <v>45.900000000000006</v>
      </c>
      <c r="J49" s="2">
        <f t="shared" si="4"/>
        <v>3</v>
      </c>
      <c r="K49" s="16">
        <f>PRODUCT((COUNTA($A49:$A$102 )/80),$J$23)</f>
        <v>2.0250000000000004</v>
      </c>
      <c r="M49" s="10" t="s">
        <v>47</v>
      </c>
      <c r="N49" t="s">
        <v>6</v>
      </c>
      <c r="O49" s="1">
        <v>44237</v>
      </c>
      <c r="P49" t="s">
        <v>29</v>
      </c>
    </row>
    <row r="50" spans="1:16" x14ac:dyDescent="0.25">
      <c r="A50" s="1">
        <v>44255</v>
      </c>
      <c r="B50" s="6">
        <f t="shared" si="0"/>
        <v>8</v>
      </c>
      <c r="C50" s="15">
        <f>PRODUCT((COUNTA(A50:$A$102 )/80),$B$23)</f>
        <v>22.524999999999999</v>
      </c>
      <c r="D50" s="6">
        <f t="shared" si="1"/>
        <v>18</v>
      </c>
      <c r="E50" s="15">
        <f>PRODUCT((COUNTA(A50:A$102 )/80),$D$23)</f>
        <v>12.5875</v>
      </c>
      <c r="F50" s="6">
        <f t="shared" si="2"/>
        <v>4</v>
      </c>
      <c r="G50" s="15">
        <f>PRODUCT((COUNTA($A50:$A$102 )/80),$F$23)</f>
        <v>5.3</v>
      </c>
      <c r="H50" s="6">
        <f t="shared" si="3"/>
        <v>68</v>
      </c>
      <c r="I50" s="15">
        <f>PRODUCT((COUNTA($A50:$A$102 )/80),$H$23)</f>
        <v>45.05</v>
      </c>
      <c r="J50" s="2">
        <f t="shared" si="4"/>
        <v>3</v>
      </c>
      <c r="K50" s="16">
        <f>PRODUCT((COUNTA($A50:$A$102 )/80),$J$23)</f>
        <v>1.9874999999999998</v>
      </c>
      <c r="M50" s="10" t="s">
        <v>48</v>
      </c>
      <c r="N50" t="s">
        <v>6</v>
      </c>
      <c r="O50" s="1">
        <v>44237</v>
      </c>
      <c r="P50" t="s">
        <v>29</v>
      </c>
    </row>
    <row r="51" spans="1:16" x14ac:dyDescent="0.25">
      <c r="A51" s="1">
        <v>44256</v>
      </c>
      <c r="B51" s="6">
        <f t="shared" si="0"/>
        <v>7</v>
      </c>
      <c r="C51" s="15">
        <f>PRODUCT((COUNTA(A51:$A$102 )/80),$B$23)</f>
        <v>22.1</v>
      </c>
      <c r="D51" s="6">
        <f t="shared" si="1"/>
        <v>16</v>
      </c>
      <c r="E51" s="15">
        <f>PRODUCT((COUNTA(A51:A$102 )/80),$D$23)</f>
        <v>12.35</v>
      </c>
      <c r="F51" s="6">
        <f t="shared" si="2"/>
        <v>3</v>
      </c>
      <c r="G51" s="15">
        <f>PRODUCT((COUNTA($A51:$A$102 )/80),$F$23)</f>
        <v>5.2</v>
      </c>
      <c r="H51" s="6">
        <f t="shared" si="3"/>
        <v>68</v>
      </c>
      <c r="I51" s="15">
        <f>PRODUCT((COUNTA($A51:$A$102 )/80),$H$23)</f>
        <v>44.2</v>
      </c>
      <c r="J51" s="2">
        <f t="shared" si="4"/>
        <v>3</v>
      </c>
      <c r="K51" s="16">
        <f>PRODUCT((COUNTA($A51:$A$102 )/80),$J$23)</f>
        <v>1.9500000000000002</v>
      </c>
      <c r="M51" s="10" t="s">
        <v>49</v>
      </c>
      <c r="N51" t="s">
        <v>6</v>
      </c>
      <c r="O51" s="1">
        <v>44237</v>
      </c>
      <c r="P51" t="s">
        <v>29</v>
      </c>
    </row>
    <row r="52" spans="1:16" x14ac:dyDescent="0.25">
      <c r="A52" s="1">
        <v>44257</v>
      </c>
      <c r="B52" s="6">
        <f t="shared" si="0"/>
        <v>7</v>
      </c>
      <c r="C52" s="15">
        <f>PRODUCT((COUNTA(A52:$A$102 )/80),$B$23)</f>
        <v>21.674999999999997</v>
      </c>
      <c r="D52" s="6">
        <f t="shared" si="1"/>
        <v>16</v>
      </c>
      <c r="E52" s="15">
        <f>PRODUCT((COUNTA(A52:A$102 )/80),$D$23)</f>
        <v>12.112499999999999</v>
      </c>
      <c r="F52" s="6">
        <f t="shared" si="2"/>
        <v>3</v>
      </c>
      <c r="G52" s="15">
        <f>PRODUCT((COUNTA($A52:$A$102 )/80),$F$23)</f>
        <v>5.0999999999999996</v>
      </c>
      <c r="H52" s="6">
        <f t="shared" si="3"/>
        <v>68</v>
      </c>
      <c r="I52" s="15">
        <f>PRODUCT((COUNTA($A52:$A$102 )/80),$H$23)</f>
        <v>43.349999999999994</v>
      </c>
      <c r="J52" s="2">
        <f t="shared" si="4"/>
        <v>3</v>
      </c>
      <c r="K52" s="16">
        <f>PRODUCT((COUNTA($A52:$A$102 )/80),$J$23)</f>
        <v>1.9124999999999999</v>
      </c>
      <c r="M52" s="10" t="s">
        <v>50</v>
      </c>
      <c r="N52" t="s">
        <v>6</v>
      </c>
      <c r="O52" s="1">
        <v>44237</v>
      </c>
      <c r="P52" t="s">
        <v>29</v>
      </c>
    </row>
    <row r="53" spans="1:16" x14ac:dyDescent="0.25">
      <c r="A53" s="1">
        <v>44258</v>
      </c>
      <c r="B53" s="6">
        <f t="shared" si="0"/>
        <v>7</v>
      </c>
      <c r="C53" s="15">
        <f>PRODUCT((COUNTA(A53:$A$102 )/80),$B$23)</f>
        <v>21.25</v>
      </c>
      <c r="D53" s="6">
        <f t="shared" si="1"/>
        <v>14</v>
      </c>
      <c r="E53" s="15">
        <f>PRODUCT((COUNTA(A53:A$102 )/80),$D$23)</f>
        <v>11.875</v>
      </c>
      <c r="F53" s="6">
        <f t="shared" si="2"/>
        <v>1</v>
      </c>
      <c r="G53" s="15">
        <f>PRODUCT((COUNTA($A53:$A$102 )/80),$F$23)</f>
        <v>5</v>
      </c>
      <c r="H53" s="6">
        <f t="shared" si="3"/>
        <v>68</v>
      </c>
      <c r="I53" s="15">
        <f>PRODUCT((COUNTA($A53:$A$102 )/80),$H$23)</f>
        <v>42.5</v>
      </c>
      <c r="J53" s="2">
        <f t="shared" si="4"/>
        <v>3</v>
      </c>
      <c r="K53" s="16">
        <f>PRODUCT((COUNTA($A53:$A$102 )/80),$J$23)</f>
        <v>1.875</v>
      </c>
      <c r="M53" s="10" t="s">
        <v>51</v>
      </c>
      <c r="N53" t="s">
        <v>6</v>
      </c>
      <c r="O53" s="1">
        <v>44237</v>
      </c>
      <c r="P53" t="s">
        <v>29</v>
      </c>
    </row>
    <row r="54" spans="1:16" x14ac:dyDescent="0.25">
      <c r="A54" s="1">
        <v>44259</v>
      </c>
      <c r="B54" s="6">
        <f t="shared" si="0"/>
        <v>7</v>
      </c>
      <c r="C54" s="15">
        <f>PRODUCT((COUNTA(A54:$A$102 )/80),$B$23)</f>
        <v>20.825000000000003</v>
      </c>
      <c r="D54" s="6">
        <f t="shared" si="1"/>
        <v>14</v>
      </c>
      <c r="E54" s="15">
        <f>PRODUCT((COUNTA(A54:A$102 )/80),$D$23)</f>
        <v>11.637500000000001</v>
      </c>
      <c r="F54" s="6">
        <f t="shared" si="2"/>
        <v>1</v>
      </c>
      <c r="G54" s="15">
        <f>PRODUCT((COUNTA($A54:$A$102 )/80),$F$23)</f>
        <v>4.9000000000000004</v>
      </c>
      <c r="H54" s="6">
        <f t="shared" si="3"/>
        <v>67</v>
      </c>
      <c r="I54" s="15">
        <f>PRODUCT((COUNTA($A54:$A$102 )/80),$H$23)</f>
        <v>41.650000000000006</v>
      </c>
      <c r="J54" s="2">
        <f t="shared" si="4"/>
        <v>3</v>
      </c>
      <c r="K54" s="16">
        <f>PRODUCT((COUNTA($A54:$A$102 )/80),$J$23)</f>
        <v>1.8375000000000001</v>
      </c>
      <c r="M54" s="10" t="s">
        <v>52</v>
      </c>
      <c r="N54" t="s">
        <v>6</v>
      </c>
      <c r="O54" s="1">
        <v>44237</v>
      </c>
      <c r="P54" t="s">
        <v>29</v>
      </c>
    </row>
    <row r="55" spans="1:16" x14ac:dyDescent="0.25">
      <c r="A55" s="1">
        <v>44260</v>
      </c>
      <c r="B55" s="6">
        <f t="shared" si="0"/>
        <v>7</v>
      </c>
      <c r="C55" s="15">
        <f>PRODUCT((COUNTA(A55:$A$102 )/80),$B$23)</f>
        <v>20.399999999999999</v>
      </c>
      <c r="D55" s="6">
        <f t="shared" si="1"/>
        <v>14</v>
      </c>
      <c r="E55" s="15">
        <f>PRODUCT((COUNTA(A55:A$102 )/80),$D$23)</f>
        <v>11.4</v>
      </c>
      <c r="F55" s="6">
        <f t="shared" si="2"/>
        <v>1</v>
      </c>
      <c r="G55" s="15">
        <f>PRODUCT((COUNTA($A55:$A$102 )/80),$F$23)</f>
        <v>4.8</v>
      </c>
      <c r="H55" s="6">
        <f t="shared" si="3"/>
        <v>67</v>
      </c>
      <c r="I55" s="15">
        <f>PRODUCT((COUNTA($A55:$A$102 )/80),$H$23)</f>
        <v>40.799999999999997</v>
      </c>
      <c r="J55" s="2">
        <f t="shared" si="4"/>
        <v>3</v>
      </c>
      <c r="K55" s="16">
        <f>PRODUCT((COUNTA($A55:$A$102 )/80),$J$23)</f>
        <v>1.7999999999999998</v>
      </c>
      <c r="M55" s="10" t="s">
        <v>53</v>
      </c>
      <c r="N55" t="s">
        <v>5</v>
      </c>
      <c r="O55" s="1">
        <v>44237</v>
      </c>
      <c r="P55" t="s">
        <v>29</v>
      </c>
    </row>
    <row r="56" spans="1:16" x14ac:dyDescent="0.25">
      <c r="A56" s="1">
        <v>44261</v>
      </c>
      <c r="B56" s="6">
        <f t="shared" si="0"/>
        <v>7</v>
      </c>
      <c r="C56" s="15">
        <f>PRODUCT((COUNTA(A56:$A$102 )/80),$B$23)</f>
        <v>19.975000000000001</v>
      </c>
      <c r="D56" s="6">
        <f t="shared" si="1"/>
        <v>14</v>
      </c>
      <c r="E56" s="15">
        <f>PRODUCT((COUNTA(A56:A$102 )/80),$D$23)</f>
        <v>11.1625</v>
      </c>
      <c r="F56" s="6">
        <f t="shared" si="2"/>
        <v>1</v>
      </c>
      <c r="G56" s="15">
        <f>PRODUCT((COUNTA($A56:$A$102 )/80),$F$23)</f>
        <v>4.7</v>
      </c>
      <c r="H56" s="6">
        <f t="shared" si="3"/>
        <v>66</v>
      </c>
      <c r="I56" s="15">
        <f>PRODUCT((COUNTA($A56:$A$102 )/80),$H$23)</f>
        <v>39.950000000000003</v>
      </c>
      <c r="J56" s="2">
        <f t="shared" si="4"/>
        <v>3</v>
      </c>
      <c r="K56" s="16">
        <f>PRODUCT((COUNTA($A56:$A$102 )/80),$J$23)</f>
        <v>1.7625000000000002</v>
      </c>
      <c r="M56" s="10" t="s">
        <v>54</v>
      </c>
      <c r="N56" t="s">
        <v>7</v>
      </c>
      <c r="O56" s="1">
        <v>44239</v>
      </c>
      <c r="P56" t="s">
        <v>29</v>
      </c>
    </row>
    <row r="57" spans="1:16" x14ac:dyDescent="0.25">
      <c r="A57" s="1">
        <v>44262</v>
      </c>
      <c r="B57" s="6">
        <f t="shared" si="0"/>
        <v>7</v>
      </c>
      <c r="C57" s="15">
        <f>PRODUCT((COUNTA(A57:$A$102 )/80),$B$23)</f>
        <v>19.549999999999997</v>
      </c>
      <c r="D57" s="6">
        <f t="shared" si="1"/>
        <v>14</v>
      </c>
      <c r="E57" s="15">
        <f>PRODUCT((COUNTA(A57:A$102 )/80),$D$23)</f>
        <v>10.924999999999999</v>
      </c>
      <c r="F57" s="6">
        <f t="shared" si="2"/>
        <v>1</v>
      </c>
      <c r="G57" s="15">
        <f>PRODUCT((COUNTA($A57:$A$102 )/80),$F$23)</f>
        <v>4.5999999999999996</v>
      </c>
      <c r="H57" s="6">
        <f t="shared" si="3"/>
        <v>66</v>
      </c>
      <c r="I57" s="15">
        <f>PRODUCT((COUNTA($A57:$A$102 )/80),$H$23)</f>
        <v>39.099999999999994</v>
      </c>
      <c r="J57" s="2">
        <f t="shared" si="4"/>
        <v>3</v>
      </c>
      <c r="K57" s="16">
        <f>PRODUCT((COUNTA($A57:$A$102 )/80),$J$23)</f>
        <v>1.7249999999999999</v>
      </c>
      <c r="M57" s="10" t="s">
        <v>55</v>
      </c>
      <c r="N57" t="s">
        <v>7</v>
      </c>
      <c r="O57" s="1">
        <v>44238</v>
      </c>
      <c r="P57" t="s">
        <v>29</v>
      </c>
    </row>
    <row r="58" spans="1:16" x14ac:dyDescent="0.25">
      <c r="A58" s="1">
        <v>44263</v>
      </c>
      <c r="B58" s="6">
        <f t="shared" si="0"/>
        <v>7</v>
      </c>
      <c r="C58" s="15">
        <f>PRODUCT((COUNTA(A58:$A$102 )/80),$B$23)</f>
        <v>19.125</v>
      </c>
      <c r="D58" s="6">
        <f t="shared" si="1"/>
        <v>14</v>
      </c>
      <c r="E58" s="15">
        <f>PRODUCT((COUNTA(A58:A$102 )/80),$D$23)</f>
        <v>10.6875</v>
      </c>
      <c r="F58" s="6">
        <f t="shared" si="2"/>
        <v>1</v>
      </c>
      <c r="G58" s="15">
        <f>PRODUCT((COUNTA($A58:$A$102 )/80),$F$23)</f>
        <v>4.5</v>
      </c>
      <c r="H58" s="6">
        <f t="shared" si="3"/>
        <v>66</v>
      </c>
      <c r="I58" s="15">
        <f>PRODUCT((COUNTA($A58:$A$102 )/80),$H$23)</f>
        <v>38.25</v>
      </c>
      <c r="J58" s="2">
        <f t="shared" si="4"/>
        <v>3</v>
      </c>
      <c r="K58" s="16">
        <f>PRODUCT((COUNTA($A58:$A$102 )/80),$J$23)</f>
        <v>1.6875</v>
      </c>
      <c r="M58" s="10" t="s">
        <v>56</v>
      </c>
      <c r="N58" t="s">
        <v>8</v>
      </c>
      <c r="O58" s="1">
        <v>44238</v>
      </c>
      <c r="P58" t="s">
        <v>29</v>
      </c>
    </row>
    <row r="59" spans="1:16" x14ac:dyDescent="0.25">
      <c r="A59" s="1">
        <v>44264</v>
      </c>
      <c r="B59" s="6">
        <f t="shared" si="0"/>
        <v>7</v>
      </c>
      <c r="C59" s="15">
        <f>PRODUCT((COUNTA(A59:$A$102 )/80),$B$23)</f>
        <v>18.700000000000003</v>
      </c>
      <c r="D59" s="6">
        <f t="shared" si="1"/>
        <v>13</v>
      </c>
      <c r="E59" s="15">
        <f>PRODUCT((COUNTA(A59:A$102 )/80),$D$23)</f>
        <v>10.450000000000001</v>
      </c>
      <c r="F59" s="6">
        <f t="shared" si="2"/>
        <v>1</v>
      </c>
      <c r="G59" s="15">
        <f>PRODUCT((COUNTA($A59:$A$102 )/80),$F$23)</f>
        <v>4.4000000000000004</v>
      </c>
      <c r="H59" s="6">
        <f t="shared" si="3"/>
        <v>65</v>
      </c>
      <c r="I59" s="15">
        <f>PRODUCT((COUNTA($A59:$A$102 )/80),$H$23)</f>
        <v>37.400000000000006</v>
      </c>
      <c r="J59" s="2">
        <f t="shared" si="4"/>
        <v>3</v>
      </c>
      <c r="K59" s="16">
        <f>PRODUCT((COUNTA($A59:$A$102 )/80),$J$23)</f>
        <v>1.6500000000000001</v>
      </c>
      <c r="M59" s="10" t="s">
        <v>58</v>
      </c>
      <c r="N59" t="s">
        <v>8</v>
      </c>
      <c r="O59" s="1">
        <v>44238</v>
      </c>
      <c r="P59" t="s">
        <v>29</v>
      </c>
    </row>
    <row r="60" spans="1:16" x14ac:dyDescent="0.25">
      <c r="A60" s="1">
        <v>44265</v>
      </c>
      <c r="B60" s="6">
        <f t="shared" si="0"/>
        <v>7</v>
      </c>
      <c r="C60" s="15">
        <f>PRODUCT((COUNTA(A60:$A$102 )/80),$B$23)</f>
        <v>18.274999999999999</v>
      </c>
      <c r="D60" s="6">
        <f t="shared" si="1"/>
        <v>9</v>
      </c>
      <c r="E60" s="15">
        <f>PRODUCT((COUNTA(A60:A$102 )/80),$D$23)</f>
        <v>10.2125</v>
      </c>
      <c r="F60" s="6">
        <f t="shared" si="2"/>
        <v>0</v>
      </c>
      <c r="G60" s="15">
        <f>PRODUCT((COUNTA($A60:$A$102 )/80),$F$23)</f>
        <v>4.3</v>
      </c>
      <c r="H60" s="6">
        <f t="shared" si="3"/>
        <v>65</v>
      </c>
      <c r="I60" s="15">
        <f>PRODUCT((COUNTA($A60:$A$102 )/80),$H$23)</f>
        <v>36.549999999999997</v>
      </c>
      <c r="J60" s="2">
        <f t="shared" si="4"/>
        <v>3</v>
      </c>
      <c r="K60" s="16">
        <f>PRODUCT((COUNTA($A60:$A$102 )/80),$J$23)</f>
        <v>1.6124999999999998</v>
      </c>
      <c r="M60" s="10" t="s">
        <v>59</v>
      </c>
      <c r="N60" t="s">
        <v>6</v>
      </c>
      <c r="O60" s="1">
        <v>44250</v>
      </c>
      <c r="P60" t="s">
        <v>29</v>
      </c>
    </row>
    <row r="61" spans="1:16" x14ac:dyDescent="0.25">
      <c r="A61" s="1">
        <v>44266</v>
      </c>
      <c r="B61" s="6">
        <f t="shared" si="0"/>
        <v>7</v>
      </c>
      <c r="C61" s="15">
        <f>PRODUCT((COUNTA(A61:$A$102 )/80),$B$23)</f>
        <v>17.850000000000001</v>
      </c>
      <c r="D61" s="6">
        <f t="shared" si="1"/>
        <v>9</v>
      </c>
      <c r="E61" s="15">
        <f>PRODUCT((COUNTA(A61:A$102 )/80),$D$23)</f>
        <v>9.9749999999999996</v>
      </c>
      <c r="F61" s="6">
        <f t="shared" si="2"/>
        <v>0</v>
      </c>
      <c r="G61" s="15">
        <f>PRODUCT((COUNTA($A61:$A$102 )/80),$F$23)</f>
        <v>4.2</v>
      </c>
      <c r="H61" s="6">
        <f t="shared" si="3"/>
        <v>64</v>
      </c>
      <c r="I61" s="15">
        <f>PRODUCT((COUNTA($A61:$A$102 )/80),$H$23)</f>
        <v>35.700000000000003</v>
      </c>
      <c r="J61" s="2">
        <f t="shared" si="4"/>
        <v>3</v>
      </c>
      <c r="K61" s="16">
        <f>PRODUCT((COUNTA($A61:$A$102 )/80),$J$23)</f>
        <v>1.5750000000000002</v>
      </c>
      <c r="M61" s="10" t="s">
        <v>60</v>
      </c>
      <c r="N61" t="s">
        <v>8</v>
      </c>
      <c r="O61" s="1">
        <v>44251</v>
      </c>
      <c r="P61" t="s">
        <v>29</v>
      </c>
    </row>
    <row r="62" spans="1:16" x14ac:dyDescent="0.25">
      <c r="A62" s="1">
        <v>44267</v>
      </c>
      <c r="B62" s="6">
        <f t="shared" si="0"/>
        <v>7</v>
      </c>
      <c r="C62" s="15">
        <f>PRODUCT((COUNTA(A62:$A$102 )/80),$B$23)</f>
        <v>17.424999999999997</v>
      </c>
      <c r="D62" s="6">
        <f t="shared" si="1"/>
        <v>9</v>
      </c>
      <c r="E62" s="15">
        <f>PRODUCT((COUNTA(A62:A$102 )/80),$D$23)</f>
        <v>9.7374999999999989</v>
      </c>
      <c r="F62" s="6">
        <f t="shared" si="2"/>
        <v>0</v>
      </c>
      <c r="G62" s="15">
        <f>PRODUCT((COUNTA($A62:$A$102 )/80),$F$23)</f>
        <v>4.0999999999999996</v>
      </c>
      <c r="H62" s="6">
        <f t="shared" si="3"/>
        <v>64</v>
      </c>
      <c r="I62" s="15">
        <f>PRODUCT((COUNTA($A62:$A$102 )/80),$H$23)</f>
        <v>34.849999999999994</v>
      </c>
      <c r="J62" s="2">
        <f t="shared" si="4"/>
        <v>3</v>
      </c>
      <c r="K62" s="16">
        <f>PRODUCT((COUNTA($A62:$A$102 )/80),$J$23)</f>
        <v>1.5374999999999999</v>
      </c>
      <c r="M62" s="10" t="s">
        <v>61</v>
      </c>
      <c r="N62" t="s">
        <v>5</v>
      </c>
      <c r="O62" s="1">
        <v>44251</v>
      </c>
      <c r="P62" t="s">
        <v>31</v>
      </c>
    </row>
    <row r="63" spans="1:16" x14ac:dyDescent="0.25">
      <c r="A63" s="1">
        <v>44268</v>
      </c>
      <c r="B63" s="6">
        <f t="shared" si="0"/>
        <v>7</v>
      </c>
      <c r="C63" s="15">
        <f>PRODUCT((COUNTA(A63:$A$102 )/80),$B$23)</f>
        <v>17</v>
      </c>
      <c r="D63" s="6">
        <f t="shared" si="1"/>
        <v>9</v>
      </c>
      <c r="E63" s="15">
        <f>PRODUCT((COUNTA(A63:A$102 )/80),$D$23)</f>
        <v>9.5</v>
      </c>
      <c r="F63" s="6">
        <f t="shared" si="2"/>
        <v>0</v>
      </c>
      <c r="G63" s="15">
        <f>PRODUCT((COUNTA($A63:$A$102 )/80),$F$23)</f>
        <v>4</v>
      </c>
      <c r="H63" s="6">
        <f t="shared" si="3"/>
        <v>64</v>
      </c>
      <c r="I63" s="15">
        <f>PRODUCT((COUNTA($A63:$A$102 )/80),$H$23)</f>
        <v>34</v>
      </c>
      <c r="J63" s="2">
        <f t="shared" si="4"/>
        <v>3</v>
      </c>
      <c r="K63" s="16">
        <f>PRODUCT((COUNTA($A63:$A$102 )/80),$J$23)</f>
        <v>1.5</v>
      </c>
      <c r="M63" s="10" t="s">
        <v>62</v>
      </c>
      <c r="N63" t="s">
        <v>5</v>
      </c>
      <c r="O63" s="1">
        <v>44252</v>
      </c>
      <c r="P63" t="s">
        <v>31</v>
      </c>
    </row>
    <row r="64" spans="1:16" x14ac:dyDescent="0.25">
      <c r="A64" s="1">
        <v>44269</v>
      </c>
      <c r="B64" s="6">
        <f t="shared" si="0"/>
        <v>7</v>
      </c>
      <c r="C64" s="15">
        <f>PRODUCT((COUNTA(A64:$A$102 )/80),$B$23)</f>
        <v>16.574999999999999</v>
      </c>
      <c r="D64" s="6">
        <f t="shared" si="1"/>
        <v>9</v>
      </c>
      <c r="E64" s="15">
        <f>PRODUCT((COUNTA(A64:A$102 )/80),$D$23)</f>
        <v>9.2624999999999993</v>
      </c>
      <c r="F64" s="6">
        <f t="shared" si="2"/>
        <v>0</v>
      </c>
      <c r="G64" s="15">
        <f>PRODUCT((COUNTA($A64:$A$102 )/80),$F$23)</f>
        <v>3.9</v>
      </c>
      <c r="H64" s="6">
        <f t="shared" si="3"/>
        <v>64</v>
      </c>
      <c r="I64" s="15">
        <f>PRODUCT((COUNTA($A64:$A$102 )/80),$H$23)</f>
        <v>33.15</v>
      </c>
      <c r="J64" s="2">
        <f t="shared" si="4"/>
        <v>3</v>
      </c>
      <c r="K64" s="16">
        <f>PRODUCT((COUNTA($A64:$A$102 )/80),$J$23)</f>
        <v>1.4624999999999999</v>
      </c>
      <c r="M64" s="10" t="s">
        <v>63</v>
      </c>
      <c r="N64" t="s">
        <v>5</v>
      </c>
      <c r="O64" s="1">
        <v>44252</v>
      </c>
      <c r="P64" t="s">
        <v>31</v>
      </c>
    </row>
    <row r="65" spans="1:16" x14ac:dyDescent="0.25">
      <c r="A65" s="1">
        <v>44270</v>
      </c>
      <c r="B65" s="6">
        <f t="shared" si="0"/>
        <v>6</v>
      </c>
      <c r="C65" s="15">
        <f>PRODUCT((COUNTA(A65:$A$102 )/80),$B$23)</f>
        <v>16.149999999999999</v>
      </c>
      <c r="D65" s="6">
        <f t="shared" si="1"/>
        <v>8</v>
      </c>
      <c r="E65" s="15">
        <f>PRODUCT((COUNTA(A65:A$102 )/80),$D$23)</f>
        <v>9.0250000000000004</v>
      </c>
      <c r="F65" s="6">
        <f t="shared" si="2"/>
        <v>0</v>
      </c>
      <c r="G65" s="15">
        <f>PRODUCT((COUNTA($A65:$A$102 )/80),$F$23)</f>
        <v>3.8</v>
      </c>
      <c r="H65" s="6">
        <f t="shared" si="3"/>
        <v>64</v>
      </c>
      <c r="I65" s="15">
        <f>PRODUCT((COUNTA($A65:$A$102 )/80),$H$23)</f>
        <v>32.299999999999997</v>
      </c>
      <c r="J65" s="2">
        <f t="shared" si="4"/>
        <v>3</v>
      </c>
      <c r="K65" s="16">
        <f>PRODUCT((COUNTA($A65:$A$102 )/80),$J$23)</f>
        <v>1.4249999999999998</v>
      </c>
      <c r="M65" s="10" t="s">
        <v>64</v>
      </c>
      <c r="N65" t="s">
        <v>8</v>
      </c>
      <c r="O65" s="1">
        <v>44254</v>
      </c>
      <c r="P65" t="s">
        <v>32</v>
      </c>
    </row>
    <row r="66" spans="1:16" x14ac:dyDescent="0.25">
      <c r="A66" s="1">
        <v>44271</v>
      </c>
      <c r="B66" s="6">
        <f t="shared" si="0"/>
        <v>6</v>
      </c>
      <c r="C66" s="15">
        <f>PRODUCT((COUNTA(A66:$A$102 )/80),$B$23)</f>
        <v>15.725000000000001</v>
      </c>
      <c r="D66" s="6">
        <f t="shared" si="1"/>
        <v>4</v>
      </c>
      <c r="E66" s="15">
        <f>PRODUCT((COUNTA(A66:A$102 )/80),$D$23)</f>
        <v>8.7874999999999996</v>
      </c>
      <c r="F66" s="6">
        <f t="shared" si="2"/>
        <v>0</v>
      </c>
      <c r="G66" s="15">
        <f>PRODUCT((COUNTA($A66:$A$102 )/80),$F$23)</f>
        <v>3.7</v>
      </c>
      <c r="H66" s="6">
        <f t="shared" si="3"/>
        <v>64</v>
      </c>
      <c r="I66" s="15">
        <f>PRODUCT((COUNTA($A66:$A$102 )/80),$H$23)</f>
        <v>31.450000000000003</v>
      </c>
      <c r="J66" s="2">
        <f t="shared" si="4"/>
        <v>3</v>
      </c>
      <c r="K66" s="16">
        <f>PRODUCT((COUNTA($A66:$A$102 )/80),$J$23)</f>
        <v>1.3875000000000002</v>
      </c>
      <c r="M66" s="10" t="s">
        <v>65</v>
      </c>
      <c r="N66" t="s">
        <v>7</v>
      </c>
      <c r="O66" s="1">
        <v>44254</v>
      </c>
      <c r="P66" t="s">
        <v>29</v>
      </c>
    </row>
    <row r="67" spans="1:16" x14ac:dyDescent="0.25">
      <c r="A67" s="1">
        <v>44272</v>
      </c>
      <c r="B67" s="6">
        <f t="shared" si="0"/>
        <v>6</v>
      </c>
      <c r="C67" s="15">
        <f>PRODUCT((COUNTA(A67:$A$102 )/80),$B$23)</f>
        <v>15.3</v>
      </c>
      <c r="D67" s="6">
        <f t="shared" si="1"/>
        <v>3</v>
      </c>
      <c r="E67" s="15">
        <f>PRODUCT((COUNTA(A67:A$102 )/80),$D$23)</f>
        <v>8.5500000000000007</v>
      </c>
      <c r="F67" s="6">
        <f t="shared" si="2"/>
        <v>0</v>
      </c>
      <c r="G67" s="15">
        <f>PRODUCT((COUNTA($A67:$A$102 )/80),$F$23)</f>
        <v>3.6</v>
      </c>
      <c r="H67" s="6">
        <f t="shared" si="3"/>
        <v>63</v>
      </c>
      <c r="I67" s="15">
        <f>PRODUCT((COUNTA($A67:$A$102 )/80),$H$23)</f>
        <v>30.6</v>
      </c>
      <c r="J67" s="2">
        <f t="shared" si="4"/>
        <v>3</v>
      </c>
      <c r="K67" s="16">
        <f>PRODUCT((COUNTA($A67:$A$102 )/80),$J$23)</f>
        <v>1.35</v>
      </c>
      <c r="M67" s="10" t="s">
        <v>66</v>
      </c>
      <c r="N67" t="s">
        <v>7</v>
      </c>
      <c r="O67" s="1">
        <v>44256</v>
      </c>
      <c r="P67" t="s">
        <v>31</v>
      </c>
    </row>
    <row r="68" spans="1:16" x14ac:dyDescent="0.25">
      <c r="A68" s="1">
        <v>44273</v>
      </c>
      <c r="B68" s="6">
        <f t="shared" si="0"/>
        <v>6</v>
      </c>
      <c r="C68" s="15">
        <f>PRODUCT((COUNTA(A68:$A$102 )/80),$B$23)</f>
        <v>14.875</v>
      </c>
      <c r="D68" s="6">
        <f t="shared" si="1"/>
        <v>3</v>
      </c>
      <c r="E68" s="15">
        <f>PRODUCT((COUNTA(A68:A$102 )/80),$D$23)</f>
        <v>8.3125</v>
      </c>
      <c r="F68" s="6">
        <f t="shared" si="2"/>
        <v>0</v>
      </c>
      <c r="G68" s="15">
        <f>PRODUCT((COUNTA($A68:$A$102 )/80),$F$23)</f>
        <v>3.5</v>
      </c>
      <c r="H68" s="6">
        <f t="shared" si="3"/>
        <v>56</v>
      </c>
      <c r="I68" s="15">
        <f>PRODUCT((COUNTA($A68:$A$102 )/80),$H$23)</f>
        <v>29.75</v>
      </c>
      <c r="J68" s="2">
        <f t="shared" si="4"/>
        <v>3</v>
      </c>
      <c r="K68" s="16">
        <f>PRODUCT((COUNTA($A68:$A$102 )/80),$J$23)</f>
        <v>1.3125</v>
      </c>
      <c r="M68" s="10" t="s">
        <v>67</v>
      </c>
      <c r="N68" t="s">
        <v>5</v>
      </c>
      <c r="O68" s="1">
        <v>44256</v>
      </c>
      <c r="P68" t="s">
        <v>29</v>
      </c>
    </row>
    <row r="69" spans="1:16" x14ac:dyDescent="0.25">
      <c r="A69" s="1">
        <v>44274</v>
      </c>
      <c r="B69" s="6">
        <f t="shared" si="0"/>
        <v>6</v>
      </c>
      <c r="C69" s="15">
        <f>PRODUCT((COUNTA(A69:$A$102 )/80),$B$23)</f>
        <v>14.45</v>
      </c>
      <c r="D69" s="6">
        <f t="shared" si="1"/>
        <v>2</v>
      </c>
      <c r="E69" s="15">
        <f>PRODUCT((COUNTA(A69:A$102 )/80),$D$23)</f>
        <v>8.0749999999999993</v>
      </c>
      <c r="F69" s="6">
        <f t="shared" si="2"/>
        <v>0</v>
      </c>
      <c r="G69" s="15">
        <f>PRODUCT((COUNTA($A69:$A$102 )/80),$F$23)</f>
        <v>3.4</v>
      </c>
      <c r="H69" s="6">
        <f t="shared" si="3"/>
        <v>56</v>
      </c>
      <c r="I69" s="15">
        <f>PRODUCT((COUNTA($A69:$A$102 )/80),$H$23)</f>
        <v>28.9</v>
      </c>
      <c r="J69" s="2">
        <f t="shared" si="4"/>
        <v>3</v>
      </c>
      <c r="K69" s="16">
        <f>PRODUCT((COUNTA($A69:$A$102 )/80),$J$23)</f>
        <v>1.2749999999999999</v>
      </c>
      <c r="M69" s="10" t="s">
        <v>68</v>
      </c>
      <c r="N69" t="s">
        <v>8</v>
      </c>
      <c r="O69" s="1">
        <v>44256</v>
      </c>
      <c r="P69" t="s">
        <v>32</v>
      </c>
    </row>
    <row r="70" spans="1:16" x14ac:dyDescent="0.25">
      <c r="A70" s="1">
        <v>44275</v>
      </c>
      <c r="B70" s="6">
        <f t="shared" si="0"/>
        <v>6</v>
      </c>
      <c r="C70" s="15">
        <f>PRODUCT((COUNTA(A70:$A$102 )/80),$B$23)</f>
        <v>14.024999999999999</v>
      </c>
      <c r="D70" s="6">
        <f t="shared" si="1"/>
        <v>2</v>
      </c>
      <c r="E70" s="15">
        <f>PRODUCT((COUNTA(A70:A$102 )/80),$D$23)</f>
        <v>7.8374999999999995</v>
      </c>
      <c r="F70" s="6">
        <f t="shared" si="2"/>
        <v>0</v>
      </c>
      <c r="G70" s="15">
        <f>PRODUCT((COUNTA($A70:$A$102 )/80),$F$23)</f>
        <v>3.3</v>
      </c>
      <c r="H70" s="6">
        <f t="shared" si="3"/>
        <v>56</v>
      </c>
      <c r="I70" s="15">
        <f>PRODUCT((COUNTA($A70:$A$102 )/80),$H$23)</f>
        <v>28.049999999999997</v>
      </c>
      <c r="J70" s="2">
        <f t="shared" si="4"/>
        <v>3</v>
      </c>
      <c r="K70" s="16">
        <f>PRODUCT((COUNTA($A70:$A$102 )/80),$J$23)</f>
        <v>1.2374999999999998</v>
      </c>
      <c r="M70" s="10" t="s">
        <v>69</v>
      </c>
      <c r="N70" t="s">
        <v>8</v>
      </c>
      <c r="O70" s="1">
        <v>44256</v>
      </c>
      <c r="P70" t="s">
        <v>32</v>
      </c>
    </row>
    <row r="71" spans="1:16" x14ac:dyDescent="0.25">
      <c r="A71" s="1">
        <v>44276</v>
      </c>
      <c r="B71" s="6">
        <f t="shared" si="0"/>
        <v>6</v>
      </c>
      <c r="C71" s="15">
        <f>PRODUCT((COUNTA(A71:$A$102 )/80),$B$23)</f>
        <v>13.600000000000001</v>
      </c>
      <c r="D71" s="6">
        <f t="shared" si="1"/>
        <v>2</v>
      </c>
      <c r="E71" s="15">
        <f>PRODUCT((COUNTA(A71:A$102 )/80),$D$23)</f>
        <v>7.6000000000000005</v>
      </c>
      <c r="F71" s="6">
        <f t="shared" si="2"/>
        <v>0</v>
      </c>
      <c r="G71" s="15">
        <f>PRODUCT((COUNTA($A71:$A$102 )/80),$F$23)</f>
        <v>3.2</v>
      </c>
      <c r="H71" s="6">
        <f t="shared" si="3"/>
        <v>56</v>
      </c>
      <c r="I71" s="15">
        <f>PRODUCT((COUNTA($A71:$A$102 )/80),$H$23)</f>
        <v>27.200000000000003</v>
      </c>
      <c r="J71" s="2">
        <f t="shared" si="4"/>
        <v>3</v>
      </c>
      <c r="K71" s="16">
        <f>PRODUCT((COUNTA($A71:$A$102 )/80),$J$23)</f>
        <v>1.2000000000000002</v>
      </c>
      <c r="M71" s="10" t="s">
        <v>70</v>
      </c>
      <c r="N71" t="s">
        <v>8</v>
      </c>
      <c r="O71" s="1">
        <v>44258</v>
      </c>
      <c r="P71" t="s">
        <v>32</v>
      </c>
    </row>
    <row r="72" spans="1:16" x14ac:dyDescent="0.25">
      <c r="A72" s="1">
        <v>44277</v>
      </c>
      <c r="B72" s="6">
        <f t="shared" si="0"/>
        <v>6</v>
      </c>
      <c r="C72" s="15">
        <f>PRODUCT((COUNTA(A72:$A$102 )/80),$B$23)</f>
        <v>13.175000000000001</v>
      </c>
      <c r="D72" s="6">
        <f t="shared" si="1"/>
        <v>2</v>
      </c>
      <c r="E72" s="15">
        <f>PRODUCT((COUNTA(A72:A$102 )/80),$D$23)</f>
        <v>7.3624999999999998</v>
      </c>
      <c r="F72" s="6">
        <f t="shared" si="2"/>
        <v>0</v>
      </c>
      <c r="G72" s="15">
        <f>PRODUCT((COUNTA($A72:$A$102 )/80),$F$23)</f>
        <v>3.1</v>
      </c>
      <c r="H72" s="6">
        <f t="shared" si="3"/>
        <v>53</v>
      </c>
      <c r="I72" s="15">
        <f>PRODUCT((COUNTA($A72:$A$102 )/80),$H$23)</f>
        <v>26.35</v>
      </c>
      <c r="J72" s="2">
        <f t="shared" si="4"/>
        <v>3</v>
      </c>
      <c r="K72" s="16">
        <f>PRODUCT((COUNTA($A72:$A$102 )/80),$J$23)</f>
        <v>1.1625000000000001</v>
      </c>
      <c r="M72" s="10" t="s">
        <v>71</v>
      </c>
      <c r="N72" t="s">
        <v>8</v>
      </c>
      <c r="O72" s="1">
        <v>44258</v>
      </c>
      <c r="P72" t="s">
        <v>32</v>
      </c>
    </row>
    <row r="73" spans="1:16" x14ac:dyDescent="0.25">
      <c r="A73" s="1">
        <v>44278</v>
      </c>
      <c r="B73" s="6">
        <f t="shared" si="0"/>
        <v>6</v>
      </c>
      <c r="C73" s="15">
        <f>PRODUCT((COUNTA(A73:$A$102 )/80),$B$23)</f>
        <v>12.75</v>
      </c>
      <c r="D73" s="6">
        <f t="shared" si="1"/>
        <v>2</v>
      </c>
      <c r="E73" s="15">
        <f>PRODUCT((COUNTA(A73:A$102 )/80),$D$23)</f>
        <v>7.125</v>
      </c>
      <c r="F73" s="6">
        <f t="shared" si="2"/>
        <v>0</v>
      </c>
      <c r="G73" s="15">
        <f>PRODUCT((COUNTA($A73:$A$102 )/80),$F$23)</f>
        <v>3</v>
      </c>
      <c r="H73" s="6">
        <f t="shared" si="3"/>
        <v>51</v>
      </c>
      <c r="I73" s="15">
        <f>PRODUCT((COUNTA($A73:$A$102 )/80),$H$23)</f>
        <v>25.5</v>
      </c>
      <c r="J73" s="2">
        <f t="shared" si="4"/>
        <v>3</v>
      </c>
      <c r="K73" s="16">
        <f>PRODUCT((COUNTA($A73:$A$102 )/80),$J$23)</f>
        <v>1.125</v>
      </c>
      <c r="M73" t="s">
        <v>72</v>
      </c>
      <c r="N73" t="s">
        <v>5</v>
      </c>
      <c r="O73" s="1">
        <v>44271</v>
      </c>
      <c r="P73" t="s">
        <v>32</v>
      </c>
    </row>
    <row r="74" spans="1:16" x14ac:dyDescent="0.25">
      <c r="A74" s="1">
        <v>44279</v>
      </c>
      <c r="B74" s="6">
        <f t="shared" si="0"/>
        <v>6</v>
      </c>
      <c r="C74" s="15">
        <f>PRODUCT((COUNTA(A74:$A$102 )/80),$B$23)</f>
        <v>12.324999999999999</v>
      </c>
      <c r="D74" s="6">
        <f t="shared" si="1"/>
        <v>1</v>
      </c>
      <c r="E74" s="15">
        <f>PRODUCT((COUNTA(A74:A$102 )/80),$D$23)</f>
        <v>6.8875000000000002</v>
      </c>
      <c r="F74" s="6">
        <f t="shared" si="2"/>
        <v>0</v>
      </c>
      <c r="G74" s="15">
        <f>PRODUCT((COUNTA($A74:$A$102 )/80),$F$23)</f>
        <v>2.9</v>
      </c>
      <c r="H74" s="6">
        <f t="shared" si="3"/>
        <v>50</v>
      </c>
      <c r="I74" s="15">
        <f>PRODUCT((COUNTA($A74:$A$102 )/80),$H$23)</f>
        <v>24.65</v>
      </c>
      <c r="J74" s="2">
        <f t="shared" si="4"/>
        <v>3</v>
      </c>
      <c r="K74" s="16">
        <f>PRODUCT((COUNTA($A74:$A$102 )/80),$J$23)</f>
        <v>1.0874999999999999</v>
      </c>
      <c r="M74" t="s">
        <v>73</v>
      </c>
      <c r="N74" t="s">
        <v>5</v>
      </c>
      <c r="O74" s="1">
        <v>44271</v>
      </c>
      <c r="P74" t="s">
        <v>32</v>
      </c>
    </row>
    <row r="75" spans="1:16" x14ac:dyDescent="0.25">
      <c r="A75" s="1">
        <v>44280</v>
      </c>
      <c r="B75" s="6">
        <f t="shared" si="0"/>
        <v>6</v>
      </c>
      <c r="C75" s="15">
        <f>PRODUCT((COUNTA(A75:$A$102 )/80),$B$23)</f>
        <v>11.899999999999999</v>
      </c>
      <c r="D75" s="6">
        <f t="shared" si="1"/>
        <v>1</v>
      </c>
      <c r="E75" s="15">
        <f>PRODUCT((COUNTA(A75:A$102 )/80),$D$23)</f>
        <v>6.6499999999999995</v>
      </c>
      <c r="F75" s="6">
        <f t="shared" si="2"/>
        <v>0</v>
      </c>
      <c r="G75" s="15">
        <f>PRODUCT((COUNTA($A75:$A$102 )/80),$F$23)</f>
        <v>2.8</v>
      </c>
      <c r="H75" s="6">
        <f t="shared" si="3"/>
        <v>50</v>
      </c>
      <c r="I75" s="15">
        <f>PRODUCT((COUNTA($A75:$A$102 )/80),$H$23)</f>
        <v>23.799999999999997</v>
      </c>
      <c r="J75" s="2">
        <f t="shared" si="4"/>
        <v>3</v>
      </c>
      <c r="K75" s="16">
        <f>PRODUCT((COUNTA($A75:$A$102 )/80),$J$23)</f>
        <v>1.0499999999999998</v>
      </c>
      <c r="M75" t="s">
        <v>74</v>
      </c>
      <c r="N75" t="s">
        <v>6</v>
      </c>
      <c r="O75" s="1">
        <v>44279</v>
      </c>
      <c r="P75" t="s">
        <v>32</v>
      </c>
    </row>
    <row r="76" spans="1:16" x14ac:dyDescent="0.25">
      <c r="A76" s="1">
        <v>44281</v>
      </c>
      <c r="B76" s="6">
        <f t="shared" si="0"/>
        <v>6</v>
      </c>
      <c r="C76" s="15">
        <f>PRODUCT((COUNTA(A76:$A$102 )/80),$B$23)</f>
        <v>11.475000000000001</v>
      </c>
      <c r="D76" s="6">
        <f t="shared" si="1"/>
        <v>1</v>
      </c>
      <c r="E76" s="15">
        <f>PRODUCT((COUNTA(A76:A$102 )/80),$D$23)</f>
        <v>6.4125000000000005</v>
      </c>
      <c r="F76" s="6">
        <f t="shared" si="2"/>
        <v>0</v>
      </c>
      <c r="G76" s="15">
        <f>PRODUCT((COUNTA($A76:$A$102 )/80),$F$23)</f>
        <v>2.7</v>
      </c>
      <c r="H76" s="6">
        <f t="shared" si="3"/>
        <v>50</v>
      </c>
      <c r="I76" s="15">
        <f>PRODUCT((COUNTA($A76:$A$102 )/80),$H$23)</f>
        <v>22.950000000000003</v>
      </c>
      <c r="J76" s="2">
        <f t="shared" si="4"/>
        <v>3</v>
      </c>
      <c r="K76" s="16">
        <f>PRODUCT((COUNTA($A76:$A$102 )/80),$J$23)</f>
        <v>1.0125000000000002</v>
      </c>
      <c r="M76" t="s">
        <v>75</v>
      </c>
      <c r="N76" t="s">
        <v>5</v>
      </c>
      <c r="O76" s="1">
        <v>44271</v>
      </c>
      <c r="P76" t="s">
        <v>32</v>
      </c>
    </row>
    <row r="77" spans="1:16" x14ac:dyDescent="0.25">
      <c r="A77" s="1">
        <v>44282</v>
      </c>
      <c r="B77" s="6">
        <f t="shared" si="0"/>
        <v>6</v>
      </c>
      <c r="C77" s="15">
        <f>PRODUCT((COUNTA(A77:$A$102 )/80),$B$23)</f>
        <v>11.05</v>
      </c>
      <c r="D77" s="6">
        <f t="shared" si="1"/>
        <v>1</v>
      </c>
      <c r="E77" s="15">
        <f>PRODUCT((COUNTA(A77:A$102 )/80),$D$23)</f>
        <v>6.1749999999999998</v>
      </c>
      <c r="F77" s="6">
        <f t="shared" si="2"/>
        <v>0</v>
      </c>
      <c r="G77" s="15">
        <f>PRODUCT((COUNTA($A77:$A$102 )/80),$F$23)</f>
        <v>2.6</v>
      </c>
      <c r="H77" s="6">
        <f t="shared" si="3"/>
        <v>49</v>
      </c>
      <c r="I77" s="15">
        <f>PRODUCT((COUNTA($A77:$A$102 )/80),$H$23)</f>
        <v>22.1</v>
      </c>
      <c r="J77" s="2">
        <f t="shared" si="4"/>
        <v>3</v>
      </c>
      <c r="K77" s="16">
        <f>PRODUCT((COUNTA($A77:$A$102 )/80),$J$23)</f>
        <v>0.97500000000000009</v>
      </c>
      <c r="M77" t="s">
        <v>76</v>
      </c>
      <c r="N77" t="s">
        <v>5</v>
      </c>
      <c r="O77" s="1">
        <v>44272</v>
      </c>
      <c r="P77" t="s">
        <v>32</v>
      </c>
    </row>
    <row r="78" spans="1:16" x14ac:dyDescent="0.25">
      <c r="A78" s="1">
        <v>44283</v>
      </c>
      <c r="B78" s="6">
        <f t="shared" si="0"/>
        <v>6</v>
      </c>
      <c r="C78" s="15">
        <f>PRODUCT((COUNTA(A78:$A$102 )/80),$B$23)</f>
        <v>10.625</v>
      </c>
      <c r="D78" s="6">
        <f t="shared" si="1"/>
        <v>1</v>
      </c>
      <c r="E78" s="15">
        <f>PRODUCT((COUNTA(A78:A$102 )/80),$D$23)</f>
        <v>5.9375</v>
      </c>
      <c r="F78" s="6">
        <f t="shared" si="2"/>
        <v>0</v>
      </c>
      <c r="G78" s="15">
        <f>PRODUCT((COUNTA($A78:$A$102 )/80),$F$23)</f>
        <v>2.5</v>
      </c>
      <c r="H78" s="6">
        <f t="shared" si="3"/>
        <v>49</v>
      </c>
      <c r="I78" s="15">
        <f>PRODUCT((COUNTA($A78:$A$102 )/80),$H$23)</f>
        <v>21.25</v>
      </c>
      <c r="J78" s="2">
        <f t="shared" si="4"/>
        <v>3</v>
      </c>
      <c r="K78" s="16">
        <f>PRODUCT((COUNTA($A78:$A$102 )/80),$J$23)</f>
        <v>0.9375</v>
      </c>
      <c r="M78" t="s">
        <v>77</v>
      </c>
      <c r="N78" t="s">
        <v>5</v>
      </c>
      <c r="O78" s="1">
        <v>44271</v>
      </c>
      <c r="P78" t="s">
        <v>32</v>
      </c>
    </row>
    <row r="79" spans="1:16" x14ac:dyDescent="0.25">
      <c r="A79" s="1">
        <v>44284</v>
      </c>
      <c r="B79" s="6">
        <f t="shared" si="0"/>
        <v>6</v>
      </c>
      <c r="C79" s="15">
        <f>PRODUCT((COUNTA(A79:$A$102 )/80),$B$23)</f>
        <v>10.199999999999999</v>
      </c>
      <c r="D79" s="6">
        <f t="shared" si="1"/>
        <v>1</v>
      </c>
      <c r="E79" s="15">
        <f>PRODUCT((COUNTA(A79:A$102 )/80),$D$23)</f>
        <v>5.7</v>
      </c>
      <c r="F79" s="6">
        <f t="shared" si="2"/>
        <v>0</v>
      </c>
      <c r="G79" s="15">
        <f>PRODUCT((COUNTA($A79:$A$102 )/80),$F$23)</f>
        <v>2.4</v>
      </c>
      <c r="H79" s="6">
        <f t="shared" si="3"/>
        <v>44</v>
      </c>
      <c r="I79" s="15">
        <f>PRODUCT((COUNTA($A79:$A$102 )/80),$H$23)</f>
        <v>20.399999999999999</v>
      </c>
      <c r="J79" s="2">
        <f t="shared" si="4"/>
        <v>3</v>
      </c>
      <c r="K79" s="16">
        <f>PRODUCT((COUNTA($A79:$A$102 )/80),$J$23)</f>
        <v>0.89999999999999991</v>
      </c>
      <c r="M79" t="s">
        <v>78</v>
      </c>
      <c r="N79" t="s">
        <v>5</v>
      </c>
      <c r="O79" s="1">
        <v>44274</v>
      </c>
      <c r="P79" t="s">
        <v>32</v>
      </c>
    </row>
    <row r="80" spans="1:16" x14ac:dyDescent="0.25">
      <c r="A80" s="1">
        <v>44285</v>
      </c>
      <c r="B80" s="6">
        <f t="shared" si="0"/>
        <v>6</v>
      </c>
      <c r="C80" s="15">
        <f>PRODUCT((COUNTA(A80:$A$102 )/80),$B$23)</f>
        <v>9.7749999999999986</v>
      </c>
      <c r="D80" s="6">
        <f t="shared" si="1"/>
        <v>1</v>
      </c>
      <c r="E80" s="15">
        <f>PRODUCT((COUNTA(A80:A$102 )/80),$D$23)</f>
        <v>5.4624999999999995</v>
      </c>
      <c r="F80" s="6">
        <f t="shared" si="2"/>
        <v>0</v>
      </c>
      <c r="G80" s="15">
        <f>PRODUCT((COUNTA($A80:$A$102 )/80),$F$23)</f>
        <v>2.2999999999999998</v>
      </c>
      <c r="H80" s="6">
        <f t="shared" si="3"/>
        <v>41</v>
      </c>
      <c r="I80" s="15">
        <f>PRODUCT((COUNTA($A80:$A$102 )/80),$H$23)</f>
        <v>19.549999999999997</v>
      </c>
      <c r="J80" s="2">
        <f t="shared" si="4"/>
        <v>3</v>
      </c>
      <c r="K80" s="16">
        <f>PRODUCT((COUNTA($A80:$A$102 )/80),$J$23)</f>
        <v>0.86249999999999993</v>
      </c>
      <c r="M80" t="s">
        <v>79</v>
      </c>
      <c r="N80" t="s">
        <v>7</v>
      </c>
      <c r="O80" s="1">
        <v>44272</v>
      </c>
      <c r="P80" t="s">
        <v>33</v>
      </c>
    </row>
    <row r="81" spans="1:16" x14ac:dyDescent="0.25">
      <c r="A81" s="1">
        <v>44286</v>
      </c>
      <c r="B81" s="6">
        <f t="shared" si="0"/>
        <v>5</v>
      </c>
      <c r="C81" s="15">
        <f>PRODUCT((COUNTA(A81:$A$102 )/80),$B$23)</f>
        <v>9.3500000000000014</v>
      </c>
      <c r="D81" s="6">
        <f t="shared" si="1"/>
        <v>1</v>
      </c>
      <c r="E81" s="15">
        <f>PRODUCT((COUNTA(A81:A$102 )/80),$D$23)</f>
        <v>5.2250000000000005</v>
      </c>
      <c r="F81" s="6">
        <f t="shared" si="2"/>
        <v>0</v>
      </c>
      <c r="G81" s="15">
        <f>PRODUCT((COUNTA($A81:$A$102 )/80),$F$23)</f>
        <v>2.2000000000000002</v>
      </c>
      <c r="H81" s="6">
        <f t="shared" si="3"/>
        <v>39</v>
      </c>
      <c r="I81" s="15">
        <f>PRODUCT((COUNTA($A81:$A$102 )/80),$H$23)</f>
        <v>18.700000000000003</v>
      </c>
      <c r="J81" s="2">
        <f t="shared" si="4"/>
        <v>3</v>
      </c>
      <c r="K81" s="16">
        <f>PRODUCT((COUNTA($A81:$A$102 )/80),$J$23)</f>
        <v>0.82500000000000007</v>
      </c>
      <c r="M81" t="s">
        <v>80</v>
      </c>
      <c r="N81" t="s">
        <v>7</v>
      </c>
      <c r="O81" s="1">
        <v>44273</v>
      </c>
      <c r="P81" t="s">
        <v>33</v>
      </c>
    </row>
    <row r="82" spans="1:16" x14ac:dyDescent="0.25">
      <c r="A82" s="1">
        <v>44287</v>
      </c>
      <c r="B82" s="6">
        <f t="shared" si="0"/>
        <v>5</v>
      </c>
      <c r="C82" s="15">
        <f>PRODUCT((COUNTA(A82:$A$102 )/80),$B$23)</f>
        <v>8.9250000000000007</v>
      </c>
      <c r="D82" s="6">
        <f t="shared" si="1"/>
        <v>1</v>
      </c>
      <c r="E82" s="15">
        <f>PRODUCT((COUNTA(A82:A$102 )/80),$D$23)</f>
        <v>4.9874999999999998</v>
      </c>
      <c r="F82" s="6">
        <f t="shared" si="2"/>
        <v>0</v>
      </c>
      <c r="G82" s="15">
        <f>PRODUCT((COUNTA($A82:$A$102 )/80),$F$23)</f>
        <v>2.1</v>
      </c>
      <c r="H82" s="6">
        <f t="shared" si="3"/>
        <v>38</v>
      </c>
      <c r="I82" s="15">
        <f>PRODUCT((COUNTA($A82:$A$102 )/80),$H$23)</f>
        <v>17.850000000000001</v>
      </c>
      <c r="J82" s="2">
        <f t="shared" si="4"/>
        <v>3</v>
      </c>
      <c r="K82" s="16">
        <f>PRODUCT((COUNTA($A82:$A$102 )/80),$J$23)</f>
        <v>0.78750000000000009</v>
      </c>
      <c r="M82" t="s">
        <v>81</v>
      </c>
      <c r="N82" t="s">
        <v>7</v>
      </c>
      <c r="O82" s="1">
        <v>44273</v>
      </c>
      <c r="P82" t="s">
        <v>33</v>
      </c>
    </row>
    <row r="83" spans="1:16" x14ac:dyDescent="0.25">
      <c r="A83" s="1">
        <v>44288</v>
      </c>
      <c r="B83" s="6">
        <f t="shared" si="0"/>
        <v>5</v>
      </c>
      <c r="C83" s="15">
        <f>PRODUCT((COUNTA(A83:$A$102 )/80),$B$23)</f>
        <v>8.5</v>
      </c>
      <c r="D83" s="6">
        <f t="shared" si="1"/>
        <v>1</v>
      </c>
      <c r="E83" s="15">
        <f>PRODUCT((COUNTA(A83:A$102 )/80),$D$23)</f>
        <v>4.75</v>
      </c>
      <c r="F83" s="6">
        <f t="shared" si="2"/>
        <v>0</v>
      </c>
      <c r="G83" s="15">
        <f>PRODUCT((COUNTA($A83:$A$102 )/80),$F$23)</f>
        <v>2</v>
      </c>
      <c r="H83" s="6">
        <f t="shared" si="3"/>
        <v>38</v>
      </c>
      <c r="I83" s="15">
        <f>PRODUCT((COUNTA($A83:$A$102 )/80),$H$23)</f>
        <v>17</v>
      </c>
      <c r="J83" s="2">
        <f t="shared" si="4"/>
        <v>3</v>
      </c>
      <c r="K83" s="16">
        <f>PRODUCT((COUNTA($A83:$A$102 )/80),$J$23)</f>
        <v>0.75</v>
      </c>
      <c r="M83" t="s">
        <v>82</v>
      </c>
      <c r="N83" t="s">
        <v>7</v>
      </c>
      <c r="O83" s="1">
        <v>44273</v>
      </c>
      <c r="P83" t="s">
        <v>33</v>
      </c>
    </row>
    <row r="84" spans="1:16" x14ac:dyDescent="0.25">
      <c r="A84" s="1">
        <v>44289</v>
      </c>
      <c r="B84" s="6">
        <f t="shared" si="0"/>
        <v>5</v>
      </c>
      <c r="C84" s="15">
        <f>PRODUCT((COUNTA(A84:$A$102 )/80),$B$23)</f>
        <v>8.0749999999999993</v>
      </c>
      <c r="D84" s="6">
        <f t="shared" si="1"/>
        <v>1</v>
      </c>
      <c r="E84" s="15">
        <f>PRODUCT((COUNTA(A84:A$102 )/80),$D$23)</f>
        <v>4.5125000000000002</v>
      </c>
      <c r="F84" s="6">
        <f t="shared" si="2"/>
        <v>0</v>
      </c>
      <c r="G84" s="15">
        <f>PRODUCT((COUNTA($A84:$A$102 )/80),$F$23)</f>
        <v>1.9</v>
      </c>
      <c r="H84" s="6">
        <f t="shared" si="3"/>
        <v>38</v>
      </c>
      <c r="I84" s="15">
        <f>PRODUCT((COUNTA($A84:$A$102 )/80),$H$23)</f>
        <v>16.149999999999999</v>
      </c>
      <c r="J84" s="2">
        <f t="shared" si="4"/>
        <v>3</v>
      </c>
      <c r="K84" s="16">
        <f>PRODUCT((COUNTA($A84:$A$102 )/80),$J$23)</f>
        <v>0.71249999999999991</v>
      </c>
      <c r="M84" t="s">
        <v>83</v>
      </c>
      <c r="N84" t="s">
        <v>7</v>
      </c>
      <c r="O84" s="1">
        <v>44273</v>
      </c>
      <c r="P84" t="s">
        <v>33</v>
      </c>
    </row>
    <row r="85" spans="1:16" x14ac:dyDescent="0.25">
      <c r="A85" s="1">
        <v>44290</v>
      </c>
      <c r="B85" s="6">
        <f t="shared" si="0"/>
        <v>5</v>
      </c>
      <c r="C85" s="15">
        <f>PRODUCT((COUNTA(A85:$A$102 )/80),$B$23)</f>
        <v>7.65</v>
      </c>
      <c r="D85" s="6">
        <f t="shared" si="1"/>
        <v>1</v>
      </c>
      <c r="E85" s="15">
        <f>PRODUCT((COUNTA(A85:A$102 )/80),$D$23)</f>
        <v>4.2750000000000004</v>
      </c>
      <c r="F85" s="6">
        <f t="shared" si="2"/>
        <v>0</v>
      </c>
      <c r="G85" s="15">
        <f>PRODUCT((COUNTA($A85:$A$102 )/80),$F$23)</f>
        <v>1.8</v>
      </c>
      <c r="H85" s="6">
        <f t="shared" si="3"/>
        <v>37</v>
      </c>
      <c r="I85" s="15">
        <f>PRODUCT((COUNTA($A85:$A$102 )/80),$H$23)</f>
        <v>15.3</v>
      </c>
      <c r="J85" s="2">
        <f t="shared" si="4"/>
        <v>3</v>
      </c>
      <c r="K85" s="16">
        <f>PRODUCT((COUNTA($A85:$A$102 )/80),$J$23)</f>
        <v>0.67500000000000004</v>
      </c>
      <c r="M85" t="s">
        <v>84</v>
      </c>
      <c r="N85" t="s">
        <v>7</v>
      </c>
      <c r="O85" s="1">
        <v>44273</v>
      </c>
      <c r="P85" t="s">
        <v>33</v>
      </c>
    </row>
    <row r="86" spans="1:16" x14ac:dyDescent="0.25">
      <c r="A86" s="1">
        <v>44291</v>
      </c>
      <c r="B86" s="6">
        <f t="shared" si="0"/>
        <v>5</v>
      </c>
      <c r="C86" s="15">
        <f>PRODUCT((COUNTA(A86:$A$102 )/80),$B$23)</f>
        <v>7.2249999999999996</v>
      </c>
      <c r="D86" s="6">
        <f t="shared" si="1"/>
        <v>1</v>
      </c>
      <c r="E86" s="15">
        <f>PRODUCT((COUNTA(A86:A$102 )/80),$D$23)</f>
        <v>4.0374999999999996</v>
      </c>
      <c r="F86" s="6">
        <f t="shared" si="2"/>
        <v>0</v>
      </c>
      <c r="G86" s="15">
        <f>PRODUCT((COUNTA($A86:$A$102 )/80),$F$23)</f>
        <v>1.7</v>
      </c>
      <c r="H86" s="6">
        <f t="shared" si="3"/>
        <v>36</v>
      </c>
      <c r="I86" s="15">
        <f>PRODUCT((COUNTA($A86:$A$102 )/80),$H$23)</f>
        <v>14.45</v>
      </c>
      <c r="J86" s="2">
        <f t="shared" si="4"/>
        <v>3</v>
      </c>
      <c r="K86" s="16">
        <f>PRODUCT((COUNTA($A86:$A$102 )/80),$J$23)</f>
        <v>0.63749999999999996</v>
      </c>
      <c r="M86" t="s">
        <v>85</v>
      </c>
      <c r="N86" t="s">
        <v>7</v>
      </c>
      <c r="O86" s="1">
        <v>44273</v>
      </c>
      <c r="P86" t="s">
        <v>33</v>
      </c>
    </row>
    <row r="87" spans="1:16" x14ac:dyDescent="0.25">
      <c r="A87" s="1">
        <v>44292</v>
      </c>
      <c r="B87" s="6">
        <f t="shared" si="0"/>
        <v>5</v>
      </c>
      <c r="C87" s="15">
        <f>PRODUCT((COUNTA(A87:$A$102 )/80),$B$23)</f>
        <v>6.8000000000000007</v>
      </c>
      <c r="D87" s="6">
        <f t="shared" si="1"/>
        <v>1</v>
      </c>
      <c r="E87" s="15">
        <f>PRODUCT((COUNTA(A87:A$102 )/80),$D$23)</f>
        <v>3.8000000000000003</v>
      </c>
      <c r="F87" s="6">
        <f t="shared" si="2"/>
        <v>0</v>
      </c>
      <c r="G87" s="15">
        <f>PRODUCT((COUNTA($A87:$A$102 )/80),$F$23)</f>
        <v>1.6</v>
      </c>
      <c r="H87" s="6">
        <f t="shared" si="3"/>
        <v>36</v>
      </c>
      <c r="I87" s="15">
        <f>PRODUCT((COUNTA($A87:$A$102 )/80),$H$23)</f>
        <v>13.600000000000001</v>
      </c>
      <c r="J87" s="2">
        <f t="shared" si="4"/>
        <v>3</v>
      </c>
      <c r="K87" s="16">
        <f>PRODUCT((COUNTA($A87:$A$102 )/80),$J$23)</f>
        <v>0.60000000000000009</v>
      </c>
      <c r="M87" t="s">
        <v>86</v>
      </c>
      <c r="N87" t="s">
        <v>7</v>
      </c>
      <c r="O87" s="1">
        <v>44273</v>
      </c>
      <c r="P87" t="s">
        <v>33</v>
      </c>
    </row>
    <row r="88" spans="1:16" x14ac:dyDescent="0.25">
      <c r="A88" s="1">
        <v>44293</v>
      </c>
      <c r="B88" s="6">
        <f t="shared" ref="B88:B102" si="5">COUNTIFS($O$22:$O$300, "&gt;"&amp;A88, $P$22:$P$300, "r")</f>
        <v>5</v>
      </c>
      <c r="C88" s="15">
        <f>PRODUCT((COUNTA(A88:$A$102 )/80),$B$23)</f>
        <v>6.375</v>
      </c>
      <c r="D88" s="6">
        <f t="shared" ref="D88:D102" si="6">COUNTIFS($O$22:$O$300, "&gt;"&amp;A88, $P$22:$P$300, "h")</f>
        <v>1</v>
      </c>
      <c r="E88" s="15">
        <f>PRODUCT((COUNTA(A88:A$102 )/80),$D$23)</f>
        <v>3.5625</v>
      </c>
      <c r="F88" s="6">
        <f t="shared" ref="F88:F102" si="7">COUNTIFS($O$22:$O$300, "&gt;"&amp;A88, $P$22:$P$300, "l")</f>
        <v>0</v>
      </c>
      <c r="G88" s="15">
        <f>PRODUCT((COUNTA($A88:$A$102 )/80),$F$23)</f>
        <v>1.5</v>
      </c>
      <c r="H88" s="6">
        <f t="shared" ref="H88:H102" si="8">COUNTIFS($O$22:$O$300, "&gt;"&amp;A88, $P$22:$P$300, "d")</f>
        <v>33</v>
      </c>
      <c r="I88" s="15">
        <f>PRODUCT((COUNTA($A88:$A$102 )/80),$H$23)</f>
        <v>12.75</v>
      </c>
      <c r="J88" s="2">
        <f t="shared" ref="J88:J102" si="9">COUNTIFS($O$22:$O$300, "&gt;"&amp;A88, $P$22:$P$300, "t")</f>
        <v>3</v>
      </c>
      <c r="K88" s="16">
        <f>PRODUCT((COUNTA($A88:$A$102 )/80),$J$23)</f>
        <v>0.5625</v>
      </c>
      <c r="M88" t="s">
        <v>87</v>
      </c>
      <c r="N88" t="s">
        <v>7</v>
      </c>
      <c r="O88" s="1">
        <v>44277</v>
      </c>
      <c r="P88" t="s">
        <v>33</v>
      </c>
    </row>
    <row r="89" spans="1:16" x14ac:dyDescent="0.25">
      <c r="A89" s="1">
        <v>44294</v>
      </c>
      <c r="B89" s="6">
        <f t="shared" si="5"/>
        <v>5</v>
      </c>
      <c r="C89" s="15">
        <f>PRODUCT((COUNTA(A89:$A$102 )/80),$B$23)</f>
        <v>5.9499999999999993</v>
      </c>
      <c r="D89" s="6">
        <f t="shared" si="6"/>
        <v>1</v>
      </c>
      <c r="E89" s="15">
        <f>PRODUCT((COUNTA(A89:A$102 )/80),$D$23)</f>
        <v>3.3249999999999997</v>
      </c>
      <c r="F89" s="6">
        <f t="shared" si="7"/>
        <v>0</v>
      </c>
      <c r="G89" s="15">
        <f>PRODUCT((COUNTA($A89:$A$102 )/80),$F$23)</f>
        <v>1.4</v>
      </c>
      <c r="H89" s="6">
        <f t="shared" si="8"/>
        <v>32</v>
      </c>
      <c r="I89" s="15">
        <f>PRODUCT((COUNTA($A89:$A$102 )/80),$H$23)</f>
        <v>11.899999999999999</v>
      </c>
      <c r="J89" s="2">
        <f t="shared" si="9"/>
        <v>3</v>
      </c>
      <c r="K89" s="16">
        <f>PRODUCT((COUNTA($A89:$A$102 )/80),$J$23)</f>
        <v>0.52499999999999991</v>
      </c>
      <c r="M89" t="s">
        <v>88</v>
      </c>
      <c r="N89" t="s">
        <v>7</v>
      </c>
      <c r="O89" s="1">
        <v>44277</v>
      </c>
      <c r="P89" t="s">
        <v>33</v>
      </c>
    </row>
    <row r="90" spans="1:16" x14ac:dyDescent="0.25">
      <c r="A90" s="1">
        <v>44295</v>
      </c>
      <c r="B90" s="6">
        <f t="shared" si="5"/>
        <v>5</v>
      </c>
      <c r="C90" s="15">
        <f>PRODUCT((COUNTA(A90:$A$102 )/80),$B$23)</f>
        <v>5.5250000000000004</v>
      </c>
      <c r="D90" s="6">
        <f t="shared" si="6"/>
        <v>1</v>
      </c>
      <c r="E90" s="15">
        <f>PRODUCT((COUNTA(A90:A$102 )/80),$D$23)</f>
        <v>3.0874999999999999</v>
      </c>
      <c r="F90" s="6">
        <f t="shared" si="7"/>
        <v>0</v>
      </c>
      <c r="G90" s="15">
        <f>PRODUCT((COUNTA($A90:$A$102 )/80),$F$23)</f>
        <v>1.3</v>
      </c>
      <c r="H90" s="6">
        <f t="shared" si="8"/>
        <v>31</v>
      </c>
      <c r="I90" s="15">
        <f>PRODUCT((COUNTA($A90:$A$102 )/80),$H$23)</f>
        <v>11.05</v>
      </c>
      <c r="J90" s="2">
        <f t="shared" si="9"/>
        <v>3</v>
      </c>
      <c r="K90" s="16">
        <f>PRODUCT((COUNTA($A90:$A$102 )/80),$J$23)</f>
        <v>0.48750000000000004</v>
      </c>
      <c r="M90" t="s">
        <v>89</v>
      </c>
      <c r="N90" t="s">
        <v>8</v>
      </c>
      <c r="O90" s="1">
        <v>44284</v>
      </c>
      <c r="P90" t="s">
        <v>33</v>
      </c>
    </row>
    <row r="91" spans="1:16" x14ac:dyDescent="0.25">
      <c r="A91" s="1">
        <v>44296</v>
      </c>
      <c r="B91" s="6">
        <f t="shared" si="5"/>
        <v>5</v>
      </c>
      <c r="C91" s="15">
        <f>PRODUCT((COUNTA(A91:$A$102 )/80),$B$23)</f>
        <v>5.0999999999999996</v>
      </c>
      <c r="D91" s="6">
        <f t="shared" si="6"/>
        <v>1</v>
      </c>
      <c r="E91" s="15">
        <f>PRODUCT((COUNTA(A91:A$102 )/80),$D$23)</f>
        <v>2.85</v>
      </c>
      <c r="F91" s="6">
        <f t="shared" si="7"/>
        <v>0</v>
      </c>
      <c r="G91" s="15">
        <f>PRODUCT((COUNTA($A91:$A$102 )/80),$F$23)</f>
        <v>1.2</v>
      </c>
      <c r="H91" s="6">
        <f t="shared" si="8"/>
        <v>22</v>
      </c>
      <c r="I91" s="15">
        <f>PRODUCT((COUNTA($A91:$A$102 )/80),$H$23)</f>
        <v>10.199999999999999</v>
      </c>
      <c r="J91" s="2">
        <f t="shared" si="9"/>
        <v>3</v>
      </c>
      <c r="K91" s="16">
        <f>PRODUCT((COUNTA($A91:$A$102 )/80),$J$23)</f>
        <v>0.44999999999999996</v>
      </c>
      <c r="M91" t="s">
        <v>90</v>
      </c>
      <c r="N91" t="s">
        <v>5</v>
      </c>
      <c r="O91" s="1">
        <v>44277</v>
      </c>
      <c r="P91" t="s">
        <v>33</v>
      </c>
    </row>
    <row r="92" spans="1:16" x14ac:dyDescent="0.25">
      <c r="A92" s="1">
        <v>44297</v>
      </c>
      <c r="B92" s="6">
        <f t="shared" si="5"/>
        <v>5</v>
      </c>
      <c r="C92" s="15">
        <f>PRODUCT((COUNTA(A92:$A$102 )/80),$B$23)</f>
        <v>4.6750000000000007</v>
      </c>
      <c r="D92" s="6">
        <f t="shared" si="6"/>
        <v>1</v>
      </c>
      <c r="E92" s="15">
        <f>PRODUCT((COUNTA(A92:A$102 )/80),$D$23)</f>
        <v>2.6125000000000003</v>
      </c>
      <c r="F92" s="6">
        <f t="shared" si="7"/>
        <v>0</v>
      </c>
      <c r="G92" s="15">
        <f>PRODUCT((COUNTA($A92:$A$102 )/80),$F$23)</f>
        <v>1.1000000000000001</v>
      </c>
      <c r="H92" s="6">
        <f t="shared" si="8"/>
        <v>22</v>
      </c>
      <c r="I92" s="15">
        <f>PRODUCT((COUNTA($A92:$A$102 )/80),$H$23)</f>
        <v>9.3500000000000014</v>
      </c>
      <c r="J92" s="2">
        <f t="shared" si="9"/>
        <v>3</v>
      </c>
      <c r="K92" s="16">
        <f>PRODUCT((COUNTA($A92:$A$102 )/80),$J$23)</f>
        <v>0.41250000000000003</v>
      </c>
      <c r="M92" t="s">
        <v>91</v>
      </c>
      <c r="N92" t="s">
        <v>5</v>
      </c>
      <c r="O92" s="1">
        <v>44278</v>
      </c>
      <c r="P92" t="s">
        <v>33</v>
      </c>
    </row>
    <row r="93" spans="1:16" x14ac:dyDescent="0.25">
      <c r="A93" s="1">
        <v>44298</v>
      </c>
      <c r="B93" s="6">
        <f t="shared" si="5"/>
        <v>5</v>
      </c>
      <c r="C93" s="15">
        <f>PRODUCT((COUNTA(A93:$A$102 )/80),$B$23)</f>
        <v>4.25</v>
      </c>
      <c r="D93" s="6">
        <f t="shared" si="6"/>
        <v>1</v>
      </c>
      <c r="E93" s="15">
        <f>PRODUCT((COUNTA(A93:A$102 )/80),$D$23)</f>
        <v>2.375</v>
      </c>
      <c r="F93" s="6">
        <f t="shared" si="7"/>
        <v>0</v>
      </c>
      <c r="G93" s="15">
        <f>PRODUCT((COUNTA($A93:$A$102 )/80),$F$23)</f>
        <v>1</v>
      </c>
      <c r="H93" s="6">
        <f t="shared" si="8"/>
        <v>18</v>
      </c>
      <c r="I93" s="15">
        <f>PRODUCT((COUNTA($A93:$A$102 )/80),$H$23)</f>
        <v>8.5</v>
      </c>
      <c r="J93" s="2">
        <f t="shared" si="9"/>
        <v>3</v>
      </c>
      <c r="K93" s="16">
        <f>PRODUCT((COUNTA($A93:$A$102 )/80),$J$23)</f>
        <v>0.375</v>
      </c>
      <c r="M93" t="s">
        <v>92</v>
      </c>
      <c r="N93" t="s">
        <v>5</v>
      </c>
      <c r="O93" s="1">
        <v>44278</v>
      </c>
      <c r="P93" t="s">
        <v>33</v>
      </c>
    </row>
    <row r="94" spans="1:16" x14ac:dyDescent="0.25">
      <c r="A94" s="1">
        <v>44299</v>
      </c>
      <c r="B94" s="6">
        <f t="shared" si="5"/>
        <v>5</v>
      </c>
      <c r="C94" s="15">
        <f>PRODUCT((COUNTA(A94:$A$102 )/80),$B$23)</f>
        <v>3.8250000000000002</v>
      </c>
      <c r="D94" s="6">
        <f t="shared" si="6"/>
        <v>1</v>
      </c>
      <c r="E94" s="15">
        <f>PRODUCT((COUNTA(A94:A$102 )/80),$D$23)</f>
        <v>2.1375000000000002</v>
      </c>
      <c r="F94" s="6">
        <f t="shared" si="7"/>
        <v>0</v>
      </c>
      <c r="G94" s="15">
        <f>PRODUCT((COUNTA($A94:$A$102 )/80),$F$23)</f>
        <v>0.9</v>
      </c>
      <c r="H94" s="6">
        <f t="shared" si="8"/>
        <v>18</v>
      </c>
      <c r="I94" s="15">
        <f>PRODUCT((COUNTA($A94:$A$102 )/80),$H$23)</f>
        <v>7.65</v>
      </c>
      <c r="J94" s="2">
        <f t="shared" si="9"/>
        <v>3</v>
      </c>
      <c r="K94" s="16">
        <f>PRODUCT((COUNTA($A94:$A$102 )/80),$J$23)</f>
        <v>0.33750000000000002</v>
      </c>
      <c r="M94" t="s">
        <v>93</v>
      </c>
      <c r="N94" t="s">
        <v>7</v>
      </c>
      <c r="O94" s="1">
        <v>44279</v>
      </c>
      <c r="P94" t="s">
        <v>33</v>
      </c>
    </row>
    <row r="95" spans="1:16" x14ac:dyDescent="0.25">
      <c r="A95" s="1">
        <v>44300</v>
      </c>
      <c r="B95" s="6">
        <f t="shared" si="5"/>
        <v>2</v>
      </c>
      <c r="C95" s="15">
        <f>PRODUCT((COUNTA(A95:$A$102 )/80),$B$23)</f>
        <v>3.4000000000000004</v>
      </c>
      <c r="D95" s="6">
        <f t="shared" si="6"/>
        <v>1</v>
      </c>
      <c r="E95" s="15">
        <f>PRODUCT((COUNTA(A95:A$102 )/80),$D$23)</f>
        <v>1.9000000000000001</v>
      </c>
      <c r="F95" s="6">
        <f t="shared" si="7"/>
        <v>0</v>
      </c>
      <c r="G95" s="15">
        <f>PRODUCT((COUNTA($A95:$A$102 )/80),$F$23)</f>
        <v>0.8</v>
      </c>
      <c r="H95" s="6">
        <f t="shared" si="8"/>
        <v>12</v>
      </c>
      <c r="I95" s="15">
        <f>PRODUCT((COUNTA($A95:$A$102 )/80),$H$23)</f>
        <v>6.8000000000000007</v>
      </c>
      <c r="J95" s="2">
        <f t="shared" si="9"/>
        <v>0</v>
      </c>
      <c r="K95" s="16">
        <f>PRODUCT((COUNTA($A95:$A$102 )/80),$J$23)</f>
        <v>0.30000000000000004</v>
      </c>
      <c r="M95" t="s">
        <v>94</v>
      </c>
      <c r="N95" t="s">
        <v>5</v>
      </c>
      <c r="O95" s="1">
        <v>44284</v>
      </c>
      <c r="P95" t="s">
        <v>33</v>
      </c>
    </row>
    <row r="96" spans="1:16" x14ac:dyDescent="0.25">
      <c r="A96" s="1">
        <v>44301</v>
      </c>
      <c r="B96" s="6">
        <f t="shared" si="5"/>
        <v>2</v>
      </c>
      <c r="C96" s="15">
        <f>PRODUCT((COUNTA(A96:$A$102 )/80),$B$23)</f>
        <v>2.9749999999999996</v>
      </c>
      <c r="D96" s="6">
        <f t="shared" si="6"/>
        <v>0</v>
      </c>
      <c r="E96" s="15">
        <f>PRODUCT((COUNTA(A96:A$102 )/80),$D$23)</f>
        <v>1.6624999999999999</v>
      </c>
      <c r="F96" s="6">
        <f t="shared" si="7"/>
        <v>0</v>
      </c>
      <c r="G96" s="15">
        <f>PRODUCT((COUNTA($A96:$A$102 )/80),$F$23)</f>
        <v>0.7</v>
      </c>
      <c r="H96" s="6">
        <f t="shared" si="8"/>
        <v>9</v>
      </c>
      <c r="I96" s="15">
        <f>PRODUCT((COUNTA($A96:$A$102 )/80),$H$23)</f>
        <v>5.9499999999999993</v>
      </c>
      <c r="J96" s="2">
        <f t="shared" si="9"/>
        <v>0</v>
      </c>
      <c r="K96" s="16">
        <f>PRODUCT((COUNTA($A96:$A$102 )/80),$J$23)</f>
        <v>0.26249999999999996</v>
      </c>
      <c r="M96" t="s">
        <v>95</v>
      </c>
      <c r="N96" t="s">
        <v>8</v>
      </c>
      <c r="O96" s="1">
        <v>44282</v>
      </c>
      <c r="P96" t="s">
        <v>33</v>
      </c>
    </row>
    <row r="97" spans="1:16" x14ac:dyDescent="0.25">
      <c r="A97" s="1">
        <v>44302</v>
      </c>
      <c r="B97" s="6">
        <f t="shared" si="5"/>
        <v>2</v>
      </c>
      <c r="C97" s="15">
        <f>PRODUCT((COUNTA(A97:$A$102 )/80),$B$23)</f>
        <v>2.5499999999999998</v>
      </c>
      <c r="D97" s="6">
        <f t="shared" si="6"/>
        <v>0</v>
      </c>
      <c r="E97" s="15">
        <f>PRODUCT((COUNTA(A97:A$102 )/80),$D$23)</f>
        <v>1.425</v>
      </c>
      <c r="F97" s="6">
        <f t="shared" si="7"/>
        <v>0</v>
      </c>
      <c r="G97" s="15">
        <f>PRODUCT((COUNTA($A97:$A$102 )/80),$F$23)</f>
        <v>0.6</v>
      </c>
      <c r="H97" s="6">
        <f t="shared" si="8"/>
        <v>9</v>
      </c>
      <c r="I97" s="15">
        <f>PRODUCT((COUNTA($A97:$A$102 )/80),$H$23)</f>
        <v>5.0999999999999996</v>
      </c>
      <c r="J97" s="2">
        <f t="shared" si="9"/>
        <v>0</v>
      </c>
      <c r="K97" s="16">
        <f>PRODUCT((COUNTA($A97:$A$102 )/80),$J$23)</f>
        <v>0.22499999999999998</v>
      </c>
      <c r="M97" t="s">
        <v>96</v>
      </c>
      <c r="N97" t="s">
        <v>8</v>
      </c>
      <c r="O97" s="1">
        <v>44284</v>
      </c>
      <c r="P97" t="s">
        <v>33</v>
      </c>
    </row>
    <row r="98" spans="1:16" x14ac:dyDescent="0.25">
      <c r="A98" s="1">
        <v>44303</v>
      </c>
      <c r="B98" s="6">
        <f t="shared" si="5"/>
        <v>2</v>
      </c>
      <c r="C98" s="15">
        <f>PRODUCT((COUNTA(A98:$A$102 )/80),$B$23)</f>
        <v>2.125</v>
      </c>
      <c r="D98" s="6">
        <f t="shared" si="6"/>
        <v>0</v>
      </c>
      <c r="E98" s="15">
        <f>PRODUCT((COUNTA(A98:A$102 )/80),$D$23)</f>
        <v>1.1875</v>
      </c>
      <c r="F98" s="6">
        <f t="shared" si="7"/>
        <v>0</v>
      </c>
      <c r="G98" s="15">
        <f>PRODUCT((COUNTA($A98:$A$102 )/80),$F$23)</f>
        <v>0.5</v>
      </c>
      <c r="H98" s="6">
        <f t="shared" si="8"/>
        <v>7</v>
      </c>
      <c r="I98" s="15">
        <f>PRODUCT((COUNTA($A98:$A$102 )/80),$H$23)</f>
        <v>4.25</v>
      </c>
      <c r="J98" s="2">
        <f t="shared" si="9"/>
        <v>0</v>
      </c>
      <c r="K98" s="16">
        <f>PRODUCT((COUNTA($A98:$A$102 )/80),$J$23)</f>
        <v>0.1875</v>
      </c>
      <c r="M98" t="s">
        <v>97</v>
      </c>
      <c r="N98" t="s">
        <v>8</v>
      </c>
      <c r="O98" s="1">
        <v>44284</v>
      </c>
      <c r="P98" t="s">
        <v>33</v>
      </c>
    </row>
    <row r="99" spans="1:16" x14ac:dyDescent="0.25">
      <c r="A99" s="1">
        <v>44304</v>
      </c>
      <c r="B99" s="6">
        <f t="shared" si="5"/>
        <v>2</v>
      </c>
      <c r="C99" s="15">
        <f>PRODUCT((COUNTA(A99:$A$102 )/80),$B$23)</f>
        <v>1.7000000000000002</v>
      </c>
      <c r="D99" s="6">
        <f t="shared" si="6"/>
        <v>0</v>
      </c>
      <c r="E99" s="15">
        <f>PRODUCT((COUNTA(A99:A$102 )/80),$D$23)</f>
        <v>0.95000000000000007</v>
      </c>
      <c r="F99" s="6">
        <f t="shared" si="7"/>
        <v>0</v>
      </c>
      <c r="G99" s="15">
        <f>PRODUCT((COUNTA($A99:$A$102 )/80),$F$23)</f>
        <v>0.4</v>
      </c>
      <c r="H99" s="6">
        <f t="shared" si="8"/>
        <v>4</v>
      </c>
      <c r="I99" s="15">
        <f>PRODUCT((COUNTA($A99:$A$102 )/80),$H$23)</f>
        <v>3.4000000000000004</v>
      </c>
      <c r="J99" s="2">
        <f t="shared" si="9"/>
        <v>0</v>
      </c>
      <c r="K99" s="16">
        <f>PRODUCT((COUNTA($A99:$A$102 )/80),$J$23)</f>
        <v>0.15000000000000002</v>
      </c>
      <c r="M99" t="s">
        <v>9</v>
      </c>
      <c r="N99" t="s">
        <v>8</v>
      </c>
      <c r="O99" s="1">
        <v>44284</v>
      </c>
      <c r="P99" t="s">
        <v>33</v>
      </c>
    </row>
    <row r="100" spans="1:16" x14ac:dyDescent="0.25">
      <c r="A100" s="1">
        <v>44305</v>
      </c>
      <c r="B100" s="6">
        <f t="shared" si="5"/>
        <v>0</v>
      </c>
      <c r="C100" s="15">
        <f>PRODUCT((COUNTA(A100:$A$102 )/80),$B$23)</f>
        <v>1.2749999999999999</v>
      </c>
      <c r="D100" s="6">
        <f t="shared" si="6"/>
        <v>0</v>
      </c>
      <c r="E100" s="15">
        <f>PRODUCT((COUNTA(A100:A$102 )/80),$D$23)</f>
        <v>0.71250000000000002</v>
      </c>
      <c r="F100" s="6">
        <f t="shared" si="7"/>
        <v>0</v>
      </c>
      <c r="G100" s="15">
        <f>PRODUCT((COUNTA($A100:$A$102 )/80),$F$23)</f>
        <v>0.3</v>
      </c>
      <c r="H100" s="6">
        <f t="shared" si="8"/>
        <v>0</v>
      </c>
      <c r="I100" s="15">
        <f>PRODUCT((COUNTA($A100:$A$102 )/80),$H$23)</f>
        <v>2.5499999999999998</v>
      </c>
      <c r="J100" s="2">
        <f t="shared" si="9"/>
        <v>0</v>
      </c>
      <c r="K100" s="16">
        <f>PRODUCT((COUNTA($A100:$A$102 )/80),$J$23)</f>
        <v>0.11249999999999999</v>
      </c>
      <c r="M100" s="4" t="s">
        <v>98</v>
      </c>
      <c r="N100" t="s">
        <v>7</v>
      </c>
      <c r="O100" s="1">
        <v>44285</v>
      </c>
      <c r="P100" t="s">
        <v>33</v>
      </c>
    </row>
    <row r="101" spans="1:16" x14ac:dyDescent="0.25">
      <c r="A101" s="1">
        <v>44306</v>
      </c>
      <c r="B101" s="6">
        <f t="shared" si="5"/>
        <v>0</v>
      </c>
      <c r="C101" s="15">
        <f>PRODUCT((COUNTA(A101:$A$102 )/80),$B$23)</f>
        <v>0.85000000000000009</v>
      </c>
      <c r="D101" s="6">
        <f t="shared" si="6"/>
        <v>0</v>
      </c>
      <c r="E101" s="15">
        <f>PRODUCT((COUNTA(A101:A$102 )/80),$D$23)</f>
        <v>0.47500000000000003</v>
      </c>
      <c r="F101" s="6">
        <f t="shared" si="7"/>
        <v>0</v>
      </c>
      <c r="G101" s="15">
        <f>PRODUCT((COUNTA($A101:$A$102 )/80),$F$23)</f>
        <v>0.2</v>
      </c>
      <c r="H101" s="6">
        <f t="shared" si="8"/>
        <v>0</v>
      </c>
      <c r="I101" s="15">
        <f>PRODUCT((COUNTA($A101:$A$102 )/80),$H$23)</f>
        <v>1.7000000000000002</v>
      </c>
      <c r="J101" s="2">
        <f t="shared" si="9"/>
        <v>0</v>
      </c>
      <c r="K101" s="16">
        <f>PRODUCT((COUNTA($A101:$A$102 )/80),$J$23)</f>
        <v>7.5000000000000011E-2</v>
      </c>
      <c r="M101" s="10" t="s">
        <v>99</v>
      </c>
      <c r="N101" t="s">
        <v>5</v>
      </c>
      <c r="O101" s="1">
        <v>44285</v>
      </c>
      <c r="P101" t="s">
        <v>33</v>
      </c>
    </row>
    <row r="102" spans="1:16" x14ac:dyDescent="0.25">
      <c r="A102" s="1">
        <v>44307</v>
      </c>
      <c r="B102" s="6">
        <f t="shared" si="5"/>
        <v>0</v>
      </c>
      <c r="C102" s="15">
        <f>PRODUCT((COUNTA(A102:$A$102 )/80),$B$23)</f>
        <v>0.42500000000000004</v>
      </c>
      <c r="D102" s="6">
        <f t="shared" si="6"/>
        <v>0</v>
      </c>
      <c r="E102" s="15">
        <f>PRODUCT((COUNTA(A102:A$102 )/80),$D$23)</f>
        <v>0.23750000000000002</v>
      </c>
      <c r="F102" s="6">
        <f t="shared" si="7"/>
        <v>0</v>
      </c>
      <c r="G102" s="15">
        <f>PRODUCT((COUNTA($A102:$A$102 )/80),$F$23)</f>
        <v>0.1</v>
      </c>
      <c r="H102" s="6">
        <f t="shared" si="8"/>
        <v>0</v>
      </c>
      <c r="I102" s="15">
        <f>PRODUCT((COUNTA($A102:$A$102 )/80),$H$23)</f>
        <v>0.85000000000000009</v>
      </c>
      <c r="J102" s="2">
        <f t="shared" si="9"/>
        <v>0</v>
      </c>
      <c r="K102" s="16">
        <f>PRODUCT((COUNTA($A102:$A$102 )/80),$J$23)</f>
        <v>3.7500000000000006E-2</v>
      </c>
      <c r="M102" s="10" t="s">
        <v>100</v>
      </c>
      <c r="N102" t="s">
        <v>5</v>
      </c>
      <c r="O102" s="1">
        <v>44285</v>
      </c>
      <c r="P102" t="s">
        <v>33</v>
      </c>
    </row>
    <row r="103" spans="1:16" x14ac:dyDescent="0.25">
      <c r="D103" s="4"/>
      <c r="M103" s="10" t="s">
        <v>101</v>
      </c>
      <c r="N103" t="s">
        <v>7</v>
      </c>
      <c r="O103" s="1">
        <v>44286</v>
      </c>
      <c r="P103" t="s">
        <v>29</v>
      </c>
    </row>
    <row r="104" spans="1:16" x14ac:dyDescent="0.25">
      <c r="M104" s="10" t="s">
        <v>102</v>
      </c>
      <c r="N104" t="s">
        <v>7</v>
      </c>
      <c r="O104" s="1">
        <v>44286</v>
      </c>
      <c r="P104" t="s">
        <v>33</v>
      </c>
    </row>
    <row r="105" spans="1:16" x14ac:dyDescent="0.25">
      <c r="M105" s="10" t="s">
        <v>103</v>
      </c>
      <c r="N105" t="s">
        <v>5</v>
      </c>
      <c r="O105" s="1">
        <v>44286</v>
      </c>
      <c r="P105" t="s">
        <v>33</v>
      </c>
    </row>
    <row r="106" spans="1:16" x14ac:dyDescent="0.25">
      <c r="M106" s="10" t="s">
        <v>104</v>
      </c>
      <c r="N106" t="s">
        <v>5</v>
      </c>
      <c r="O106" s="1">
        <v>44287</v>
      </c>
      <c r="P106" t="s">
        <v>33</v>
      </c>
    </row>
    <row r="107" spans="1:16" x14ac:dyDescent="0.25">
      <c r="M107" s="10" t="s">
        <v>105</v>
      </c>
      <c r="N107" t="s">
        <v>5</v>
      </c>
      <c r="O107" s="1">
        <v>44290</v>
      </c>
      <c r="P107" t="s">
        <v>33</v>
      </c>
    </row>
    <row r="108" spans="1:16" x14ac:dyDescent="0.25">
      <c r="M108" s="10" t="s">
        <v>106</v>
      </c>
      <c r="N108" t="s">
        <v>5</v>
      </c>
      <c r="O108" s="1">
        <v>44291</v>
      </c>
      <c r="P108" t="s">
        <v>33</v>
      </c>
    </row>
    <row r="109" spans="1:16" x14ac:dyDescent="0.25">
      <c r="M109" s="10" t="s">
        <v>107</v>
      </c>
      <c r="N109" t="s">
        <v>5</v>
      </c>
      <c r="O109" s="1">
        <v>44293</v>
      </c>
      <c r="P109" t="s">
        <v>33</v>
      </c>
    </row>
    <row r="110" spans="1:16" x14ac:dyDescent="0.25">
      <c r="M110" s="10" t="s">
        <v>108</v>
      </c>
      <c r="N110" t="s">
        <v>7</v>
      </c>
      <c r="O110" s="1">
        <v>44293</v>
      </c>
      <c r="P110" t="s">
        <v>33</v>
      </c>
    </row>
    <row r="111" spans="1:16" x14ac:dyDescent="0.25">
      <c r="M111" s="10" t="s">
        <v>109</v>
      </c>
      <c r="N111" t="s">
        <v>7</v>
      </c>
      <c r="O111" s="1">
        <v>44293</v>
      </c>
      <c r="P111" t="s">
        <v>33</v>
      </c>
    </row>
    <row r="112" spans="1:16" x14ac:dyDescent="0.25">
      <c r="M112" s="10" t="s">
        <v>110</v>
      </c>
      <c r="N112" t="s">
        <v>6</v>
      </c>
      <c r="O112" s="1">
        <v>44294</v>
      </c>
      <c r="P112" t="s">
        <v>33</v>
      </c>
    </row>
    <row r="113" spans="13:16" x14ac:dyDescent="0.25">
      <c r="M113" s="10" t="s">
        <v>111</v>
      </c>
      <c r="N113" t="s">
        <v>7</v>
      </c>
      <c r="O113" s="1">
        <v>44295</v>
      </c>
      <c r="P113" t="s">
        <v>33</v>
      </c>
    </row>
    <row r="114" spans="13:16" x14ac:dyDescent="0.25">
      <c r="M114" s="10" t="s">
        <v>112</v>
      </c>
      <c r="N114" t="s">
        <v>5</v>
      </c>
      <c r="O114" s="1">
        <v>44296</v>
      </c>
      <c r="P114" t="s">
        <v>33</v>
      </c>
    </row>
    <row r="115" spans="13:16" x14ac:dyDescent="0.25">
      <c r="M115" s="10" t="s">
        <v>113</v>
      </c>
      <c r="N115" t="s">
        <v>7</v>
      </c>
      <c r="O115" s="1">
        <v>44296</v>
      </c>
      <c r="P115" t="s">
        <v>33</v>
      </c>
    </row>
    <row r="116" spans="13:16" x14ac:dyDescent="0.25">
      <c r="M116" s="10" t="s">
        <v>114</v>
      </c>
      <c r="N116" t="s">
        <v>8</v>
      </c>
      <c r="O116" s="1">
        <v>44296</v>
      </c>
      <c r="P116" t="s">
        <v>33</v>
      </c>
    </row>
    <row r="117" spans="13:16" x14ac:dyDescent="0.25">
      <c r="M117" s="10" t="s">
        <v>115</v>
      </c>
      <c r="N117" t="s">
        <v>8</v>
      </c>
      <c r="O117" s="1">
        <v>44296</v>
      </c>
      <c r="P117" t="s">
        <v>33</v>
      </c>
    </row>
    <row r="118" spans="13:16" x14ac:dyDescent="0.25">
      <c r="M118" s="10" t="s">
        <v>116</v>
      </c>
      <c r="N118" t="s">
        <v>5</v>
      </c>
      <c r="O118" s="1">
        <v>44296</v>
      </c>
      <c r="P118" t="s">
        <v>33</v>
      </c>
    </row>
    <row r="119" spans="13:16" x14ac:dyDescent="0.25">
      <c r="M119" s="10" t="s">
        <v>117</v>
      </c>
      <c r="N119" t="s">
        <v>5</v>
      </c>
      <c r="O119" s="1">
        <v>44296</v>
      </c>
      <c r="P119" t="s">
        <v>33</v>
      </c>
    </row>
    <row r="120" spans="13:16" x14ac:dyDescent="0.25">
      <c r="M120" s="10" t="s">
        <v>119</v>
      </c>
      <c r="N120" t="s">
        <v>118</v>
      </c>
      <c r="O120" s="1">
        <v>44296</v>
      </c>
      <c r="P120" t="s">
        <v>33</v>
      </c>
    </row>
    <row r="121" spans="13:16" x14ac:dyDescent="0.25">
      <c r="M121" s="10" t="s">
        <v>120</v>
      </c>
      <c r="N121" t="s">
        <v>8</v>
      </c>
      <c r="O121" s="1">
        <v>44296</v>
      </c>
      <c r="P121" t="s">
        <v>33</v>
      </c>
    </row>
    <row r="122" spans="13:16" x14ac:dyDescent="0.25">
      <c r="M122" s="10" t="s">
        <v>112</v>
      </c>
      <c r="N122" t="s">
        <v>8</v>
      </c>
      <c r="O122" s="1">
        <v>44296</v>
      </c>
      <c r="P122" t="s">
        <v>33</v>
      </c>
    </row>
    <row r="123" spans="13:16" x14ac:dyDescent="0.25">
      <c r="M123" s="10" t="s">
        <v>121</v>
      </c>
      <c r="N123" t="s">
        <v>5</v>
      </c>
      <c r="O123" s="1">
        <v>44298</v>
      </c>
      <c r="P123" t="s">
        <v>33</v>
      </c>
    </row>
    <row r="124" spans="13:16" x14ac:dyDescent="0.25">
      <c r="M124" s="10" t="s">
        <v>122</v>
      </c>
      <c r="N124" t="s">
        <v>5</v>
      </c>
      <c r="O124" s="1">
        <v>44298</v>
      </c>
      <c r="P124" t="s">
        <v>33</v>
      </c>
    </row>
    <row r="125" spans="13:16" x14ac:dyDescent="0.25">
      <c r="M125" s="10" t="s">
        <v>123</v>
      </c>
      <c r="N125" t="s">
        <v>5</v>
      </c>
      <c r="O125" s="1">
        <v>44298</v>
      </c>
      <c r="P125" t="s">
        <v>33</v>
      </c>
    </row>
    <row r="126" spans="13:16" x14ac:dyDescent="0.25">
      <c r="M126" s="10" t="s">
        <v>124</v>
      </c>
      <c r="N126" t="s">
        <v>5</v>
      </c>
      <c r="O126" s="1">
        <v>44298</v>
      </c>
      <c r="P126" t="s">
        <v>33</v>
      </c>
    </row>
    <row r="127" spans="13:16" x14ac:dyDescent="0.25">
      <c r="M127" s="10" t="s">
        <v>125</v>
      </c>
      <c r="N127" t="s">
        <v>7</v>
      </c>
      <c r="O127" s="1">
        <v>44300</v>
      </c>
      <c r="P127" t="s">
        <v>33</v>
      </c>
    </row>
    <row r="128" spans="13:16" x14ac:dyDescent="0.25">
      <c r="M128" s="10" t="s">
        <v>126</v>
      </c>
      <c r="N128" t="s">
        <v>7</v>
      </c>
      <c r="O128" s="1">
        <v>44300</v>
      </c>
      <c r="P128" t="s">
        <v>33</v>
      </c>
    </row>
    <row r="129" spans="13:16" x14ac:dyDescent="0.25">
      <c r="M129" s="10" t="s">
        <v>127</v>
      </c>
      <c r="N129" t="s">
        <v>8</v>
      </c>
      <c r="O129" s="1">
        <v>44300</v>
      </c>
      <c r="P129" t="s">
        <v>33</v>
      </c>
    </row>
    <row r="130" spans="13:16" x14ac:dyDescent="0.25">
      <c r="M130" s="10" t="s">
        <v>128</v>
      </c>
      <c r="N130" t="s">
        <v>7</v>
      </c>
      <c r="O130" s="1">
        <v>44300</v>
      </c>
      <c r="P130" t="s">
        <v>29</v>
      </c>
    </row>
    <row r="131" spans="13:16" x14ac:dyDescent="0.25">
      <c r="M131" s="10" t="s">
        <v>129</v>
      </c>
      <c r="N131" t="s">
        <v>6</v>
      </c>
      <c r="O131" s="1">
        <v>44300</v>
      </c>
      <c r="P131" t="s">
        <v>29</v>
      </c>
    </row>
    <row r="132" spans="13:16" x14ac:dyDescent="0.25">
      <c r="M132" s="10" t="s">
        <v>130</v>
      </c>
      <c r="N132" t="s">
        <v>8</v>
      </c>
      <c r="O132" s="1">
        <v>44300</v>
      </c>
      <c r="P132" t="s">
        <v>29</v>
      </c>
    </row>
    <row r="133" spans="13:16" x14ac:dyDescent="0.25">
      <c r="M133" s="10" t="s">
        <v>131</v>
      </c>
      <c r="N133" t="s">
        <v>5</v>
      </c>
      <c r="O133" s="1">
        <v>44300</v>
      </c>
      <c r="P133" t="s">
        <v>30</v>
      </c>
    </row>
    <row r="134" spans="13:16" x14ac:dyDescent="0.25">
      <c r="M134" s="10" t="s">
        <v>132</v>
      </c>
      <c r="N134" t="s">
        <v>7</v>
      </c>
      <c r="O134" s="1">
        <v>44300</v>
      </c>
      <c r="P134" t="s">
        <v>33</v>
      </c>
    </row>
    <row r="135" spans="13:16" x14ac:dyDescent="0.25">
      <c r="M135" s="10" t="s">
        <v>133</v>
      </c>
      <c r="N135" t="s">
        <v>7</v>
      </c>
      <c r="O135" s="1">
        <v>44300</v>
      </c>
      <c r="P135" t="s">
        <v>33</v>
      </c>
    </row>
    <row r="136" spans="13:16" x14ac:dyDescent="0.25">
      <c r="M136" s="10" t="s">
        <v>134</v>
      </c>
      <c r="N136" t="s">
        <v>7</v>
      </c>
      <c r="O136" s="1">
        <v>44300</v>
      </c>
      <c r="P136" t="s">
        <v>30</v>
      </c>
    </row>
    <row r="137" spans="13:16" x14ac:dyDescent="0.25">
      <c r="M137" s="10" t="s">
        <v>135</v>
      </c>
      <c r="N137" t="s">
        <v>7</v>
      </c>
      <c r="O137" s="1">
        <v>44300</v>
      </c>
      <c r="P137" t="s">
        <v>30</v>
      </c>
    </row>
    <row r="138" spans="13:16" x14ac:dyDescent="0.25">
      <c r="M138" s="10" t="s">
        <v>136</v>
      </c>
      <c r="N138" t="s">
        <v>6</v>
      </c>
      <c r="O138" s="1">
        <v>44300</v>
      </c>
      <c r="P138" t="s">
        <v>33</v>
      </c>
    </row>
    <row r="139" spans="13:16" x14ac:dyDescent="0.25">
      <c r="M139" s="10" t="s">
        <v>137</v>
      </c>
      <c r="N139" t="s">
        <v>6</v>
      </c>
      <c r="O139" s="1">
        <v>44301</v>
      </c>
      <c r="P139" t="s">
        <v>33</v>
      </c>
    </row>
    <row r="140" spans="13:16" x14ac:dyDescent="0.25">
      <c r="M140" s="10" t="s">
        <v>138</v>
      </c>
      <c r="N140" t="s">
        <v>6</v>
      </c>
      <c r="O140" s="1">
        <v>44301</v>
      </c>
      <c r="P140" t="s">
        <v>33</v>
      </c>
    </row>
    <row r="141" spans="13:16" x14ac:dyDescent="0.25">
      <c r="M141" s="10" t="s">
        <v>139</v>
      </c>
      <c r="N141" t="s">
        <v>6</v>
      </c>
      <c r="O141" s="1">
        <v>44301</v>
      </c>
      <c r="P141" t="s">
        <v>32</v>
      </c>
    </row>
    <row r="142" spans="13:16" x14ac:dyDescent="0.25">
      <c r="M142" s="10" t="s">
        <v>140</v>
      </c>
      <c r="N142" t="s">
        <v>5</v>
      </c>
      <c r="O142" s="1">
        <v>44301</v>
      </c>
      <c r="P142" t="s">
        <v>33</v>
      </c>
    </row>
    <row r="143" spans="13:16" x14ac:dyDescent="0.25">
      <c r="M143" s="10" t="s">
        <v>141</v>
      </c>
      <c r="N143" t="s">
        <v>7</v>
      </c>
      <c r="O143" s="1">
        <v>44303</v>
      </c>
      <c r="P143" t="s">
        <v>33</v>
      </c>
    </row>
    <row r="144" spans="13:16" x14ac:dyDescent="0.25">
      <c r="M144" s="10" t="s">
        <v>142</v>
      </c>
      <c r="N144" t="s">
        <v>8</v>
      </c>
      <c r="O144" s="1">
        <v>44303</v>
      </c>
      <c r="P144" t="s">
        <v>33</v>
      </c>
    </row>
    <row r="145" spans="13:16" x14ac:dyDescent="0.25">
      <c r="M145" s="10" t="s">
        <v>143</v>
      </c>
      <c r="N145" t="s">
        <v>6</v>
      </c>
      <c r="O145" s="1">
        <v>44304</v>
      </c>
      <c r="P145" t="s">
        <v>33</v>
      </c>
    </row>
    <row r="146" spans="13:16" x14ac:dyDescent="0.25">
      <c r="M146" s="10" t="s">
        <v>144</v>
      </c>
      <c r="N146" t="s">
        <v>6</v>
      </c>
      <c r="O146" s="1">
        <v>44304</v>
      </c>
      <c r="P146" t="s">
        <v>33</v>
      </c>
    </row>
    <row r="147" spans="13:16" x14ac:dyDescent="0.25">
      <c r="M147" s="10" t="s">
        <v>145</v>
      </c>
      <c r="N147" t="s">
        <v>6</v>
      </c>
      <c r="O147" s="1">
        <v>44304</v>
      </c>
      <c r="P147" t="s">
        <v>33</v>
      </c>
    </row>
    <row r="148" spans="13:16" x14ac:dyDescent="0.25">
      <c r="M148" s="10" t="s">
        <v>146</v>
      </c>
      <c r="N148" t="s">
        <v>5</v>
      </c>
      <c r="O148" s="1">
        <v>44305</v>
      </c>
      <c r="P148" t="s">
        <v>29</v>
      </c>
    </row>
    <row r="149" spans="13:16" x14ac:dyDescent="0.25">
      <c r="M149" s="10" t="s">
        <v>147</v>
      </c>
      <c r="N149" t="s">
        <v>5</v>
      </c>
      <c r="O149" s="1">
        <v>44305</v>
      </c>
      <c r="P149" t="s">
        <v>33</v>
      </c>
    </row>
    <row r="150" spans="13:16" x14ac:dyDescent="0.25">
      <c r="M150" s="10" t="s">
        <v>148</v>
      </c>
      <c r="N150" t="s">
        <v>5</v>
      </c>
      <c r="O150" s="1">
        <v>44305</v>
      </c>
      <c r="P150" t="s">
        <v>33</v>
      </c>
    </row>
    <row r="151" spans="13:16" x14ac:dyDescent="0.25">
      <c r="M151" s="10" t="s">
        <v>149</v>
      </c>
      <c r="N151" t="s">
        <v>5</v>
      </c>
      <c r="O151" s="1">
        <v>44305</v>
      </c>
      <c r="P151" t="s">
        <v>33</v>
      </c>
    </row>
    <row r="152" spans="13:16" x14ac:dyDescent="0.25">
      <c r="M152" s="10" t="s">
        <v>154</v>
      </c>
      <c r="N152" t="s">
        <v>6</v>
      </c>
      <c r="O152" s="1">
        <v>44305</v>
      </c>
      <c r="P152" t="s">
        <v>29</v>
      </c>
    </row>
    <row r="153" spans="13:16" x14ac:dyDescent="0.25">
      <c r="M153" s="10" t="s">
        <v>155</v>
      </c>
      <c r="N153" t="s">
        <v>7</v>
      </c>
      <c r="O153" s="1">
        <v>44305</v>
      </c>
      <c r="P153" t="s">
        <v>33</v>
      </c>
    </row>
  </sheetData>
  <mergeCells count="6">
    <mergeCell ref="A1:N1"/>
    <mergeCell ref="B21:C21"/>
    <mergeCell ref="D21:E21"/>
    <mergeCell ref="F21:G21"/>
    <mergeCell ref="H21:I21"/>
    <mergeCell ref="J21:K2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A219-12E5-47E4-8A14-4CB7B9D5B59E}">
  <dimension ref="A1:Q153"/>
  <sheetViews>
    <sheetView workbookViewId="0">
      <selection sqref="A1:O1"/>
    </sheetView>
  </sheetViews>
  <sheetFormatPr defaultColWidth="8.25" defaultRowHeight="15.75" x14ac:dyDescent="0.25"/>
  <cols>
    <col min="1" max="1" width="8.875" customWidth="1"/>
    <col min="2" max="2" width="12.125" style="4" customWidth="1"/>
    <col min="3" max="3" width="10.5" style="4" customWidth="1"/>
    <col min="4" max="4" width="9.75" customWidth="1"/>
    <col min="5" max="5" width="10.25" style="4" customWidth="1"/>
    <col min="6" max="6" width="9.5" style="4" customWidth="1"/>
    <col min="7" max="7" width="10.375" style="4" customWidth="1"/>
    <col min="8" max="8" width="12.25" style="4" customWidth="1"/>
    <col min="9" max="9" width="11" style="4" customWidth="1"/>
    <col min="10" max="10" width="8.875" customWidth="1"/>
    <col min="11" max="11" width="10.25" customWidth="1"/>
    <col min="12" max="12" width="10.75" customWidth="1"/>
    <col min="13" max="13" width="7.875" customWidth="1"/>
    <col min="14" max="14" width="24" customWidth="1"/>
    <col min="16" max="16" width="9.5" customWidth="1"/>
  </cols>
  <sheetData>
    <row r="1" spans="1:15" ht="32.25" customHeight="1" x14ac:dyDescent="0.4">
      <c r="A1" s="18" t="s">
        <v>150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0" spans="1:17" ht="22.5" customHeight="1" x14ac:dyDescent="0.25">
      <c r="L20" s="4"/>
    </row>
    <row r="21" spans="1:17" ht="31.5" x14ac:dyDescent="0.25">
      <c r="A21" s="3"/>
      <c r="B21" s="19" t="s">
        <v>23</v>
      </c>
      <c r="C21" s="20"/>
      <c r="D21" s="21" t="s">
        <v>24</v>
      </c>
      <c r="E21" s="22"/>
      <c r="F21" s="23" t="s">
        <v>25</v>
      </c>
      <c r="G21" s="20"/>
      <c r="H21" s="19" t="s">
        <v>26</v>
      </c>
      <c r="I21" s="20"/>
      <c r="J21" s="19" t="s">
        <v>27</v>
      </c>
      <c r="K21" s="20"/>
      <c r="L21" s="11" t="s">
        <v>152</v>
      </c>
      <c r="M21" s="3"/>
      <c r="N21" s="3" t="s">
        <v>2</v>
      </c>
      <c r="O21" s="3" t="s">
        <v>3</v>
      </c>
      <c r="P21" s="3" t="s">
        <v>4</v>
      </c>
      <c r="Q21" s="3" t="s">
        <v>28</v>
      </c>
    </row>
    <row r="22" spans="1:17" x14ac:dyDescent="0.25">
      <c r="A22" s="9" t="s">
        <v>0</v>
      </c>
      <c r="B22" s="8" t="s">
        <v>1</v>
      </c>
      <c r="C22" s="8" t="s">
        <v>151</v>
      </c>
      <c r="D22" s="8" t="s">
        <v>1</v>
      </c>
      <c r="E22" s="8" t="s">
        <v>151</v>
      </c>
      <c r="F22" s="7" t="s">
        <v>1</v>
      </c>
      <c r="G22" s="8" t="s">
        <v>151</v>
      </c>
      <c r="H22" s="8" t="s">
        <v>1</v>
      </c>
      <c r="I22" s="8" t="s">
        <v>151</v>
      </c>
      <c r="J22" s="8" t="s">
        <v>1</v>
      </c>
      <c r="K22" s="13" t="s">
        <v>151</v>
      </c>
      <c r="L22" s="13" t="s">
        <v>153</v>
      </c>
      <c r="N22" t="s">
        <v>10</v>
      </c>
      <c r="O22" t="s">
        <v>5</v>
      </c>
      <c r="P22" s="1">
        <v>44265</v>
      </c>
      <c r="Q22" t="s">
        <v>32</v>
      </c>
    </row>
    <row r="23" spans="1:17" x14ac:dyDescent="0.25">
      <c r="A23" s="1">
        <v>44228</v>
      </c>
      <c r="B23" s="6">
        <f>COUNTIFS($P$22:$P$300, "&gt;"&amp;$A$23, $Q$22:$Q$300, "r")</f>
        <v>34</v>
      </c>
      <c r="C23" s="12">
        <f>B23/$B$23</f>
        <v>1</v>
      </c>
      <c r="D23" s="6">
        <f>COUNTIFS($P$22:$P$300, "&gt;"&amp;A23, $Q$22:$Q$300, "h")</f>
        <v>19</v>
      </c>
      <c r="E23" s="12">
        <f>D23/$D$23</f>
        <v>1</v>
      </c>
      <c r="F23" s="6">
        <f>COUNTIFS($P$22:$P$300, "&gt;"&amp;A23, $Q$22:$Q$300, "l")</f>
        <v>8</v>
      </c>
      <c r="G23" s="12">
        <f>F23/$F$23</f>
        <v>1</v>
      </c>
      <c r="H23" s="6">
        <f>COUNTIFS($P$22:$P$300, "&gt;"&amp;A23, $Q$22:$Q$300, "d")</f>
        <v>68</v>
      </c>
      <c r="I23" s="12">
        <f>H23/$H$23</f>
        <v>1</v>
      </c>
      <c r="J23" s="6">
        <f>COUNTIFS($P$22:$P$300, "&gt;"&amp;A23, $Q$22:$Q$300, "t")</f>
        <v>3</v>
      </c>
      <c r="K23" s="14">
        <f>J23/$J$23</f>
        <v>1</v>
      </c>
      <c r="L23" s="17">
        <f>COUNTA($A23:$A$102 )/80</f>
        <v>1</v>
      </c>
      <c r="N23" t="s">
        <v>11</v>
      </c>
      <c r="O23" t="s">
        <v>5</v>
      </c>
      <c r="P23" s="1">
        <v>44265</v>
      </c>
      <c r="Q23" t="s">
        <v>32</v>
      </c>
    </row>
    <row r="24" spans="1:17" x14ac:dyDescent="0.25">
      <c r="A24" s="1">
        <v>44229</v>
      </c>
      <c r="B24" s="6">
        <f t="shared" ref="B24:B87" si="0">COUNTIFS($P$22:$P$300, "&gt;"&amp;A24, $Q$22:$Q$300, "r")</f>
        <v>33</v>
      </c>
      <c r="C24" s="12">
        <f>B24/$B$23</f>
        <v>0.97058823529411764</v>
      </c>
      <c r="D24" s="6">
        <f t="shared" ref="D24:D87" si="1">COUNTIFS($P$22:$P$300, "&gt;"&amp;A24, $Q$22:$Q$300, "h")</f>
        <v>19</v>
      </c>
      <c r="E24" s="12">
        <f t="shared" ref="E24:E87" si="2">D24/$D$23</f>
        <v>1</v>
      </c>
      <c r="F24" s="6">
        <f t="shared" ref="F24:F87" si="3">COUNTIFS($P$22:$P$300, "&gt;"&amp;A24, $Q$22:$Q$300, "l")</f>
        <v>7</v>
      </c>
      <c r="G24" s="12">
        <f t="shared" ref="G24:G87" si="4">F24/$F$23</f>
        <v>0.875</v>
      </c>
      <c r="H24" s="6">
        <f t="shared" ref="H24:H87" si="5">COUNTIFS($P$22:$P$300, "&gt;"&amp;A24, $Q$22:$Q$300, "d")</f>
        <v>68</v>
      </c>
      <c r="I24" s="12">
        <f t="shared" ref="I24:I87" si="6">H24/$H$23</f>
        <v>1</v>
      </c>
      <c r="J24" s="6">
        <f t="shared" ref="J24:J87" si="7">COUNTIFS($P$22:$P$300, "&gt;"&amp;A24, $Q$22:$Q$300, "t")</f>
        <v>3</v>
      </c>
      <c r="K24" s="14">
        <f t="shared" ref="K24:K87" si="8">J24/$J$23</f>
        <v>1</v>
      </c>
      <c r="L24" s="17">
        <f>COUNTA($A24:$A$102 )/80</f>
        <v>0.98750000000000004</v>
      </c>
      <c r="N24" t="s">
        <v>12</v>
      </c>
      <c r="O24" t="s">
        <v>5</v>
      </c>
      <c r="P24" s="1">
        <v>44265</v>
      </c>
      <c r="Q24" t="s">
        <v>32</v>
      </c>
    </row>
    <row r="25" spans="1:17" x14ac:dyDescent="0.25">
      <c r="A25" s="1">
        <v>44230</v>
      </c>
      <c r="B25" s="6">
        <f t="shared" si="0"/>
        <v>33</v>
      </c>
      <c r="C25" s="12">
        <f t="shared" ref="C25:C88" si="9">B25/$B$23</f>
        <v>0.97058823529411764</v>
      </c>
      <c r="D25" s="6">
        <f t="shared" si="1"/>
        <v>19</v>
      </c>
      <c r="E25" s="12">
        <f t="shared" si="2"/>
        <v>1</v>
      </c>
      <c r="F25" s="6">
        <f t="shared" si="3"/>
        <v>7</v>
      </c>
      <c r="G25" s="12">
        <f t="shared" si="4"/>
        <v>0.875</v>
      </c>
      <c r="H25" s="6">
        <f t="shared" si="5"/>
        <v>68</v>
      </c>
      <c r="I25" s="12">
        <f t="shared" si="6"/>
        <v>1</v>
      </c>
      <c r="J25" s="6">
        <f t="shared" si="7"/>
        <v>3</v>
      </c>
      <c r="K25" s="14">
        <f t="shared" si="8"/>
        <v>1</v>
      </c>
      <c r="L25" s="17">
        <f>COUNTA($A25:$A$102 )/80</f>
        <v>0.97499999999999998</v>
      </c>
      <c r="N25" t="s">
        <v>13</v>
      </c>
      <c r="O25" t="s">
        <v>5</v>
      </c>
      <c r="P25" s="1">
        <v>44264</v>
      </c>
      <c r="Q25" t="s">
        <v>32</v>
      </c>
    </row>
    <row r="26" spans="1:17" x14ac:dyDescent="0.25">
      <c r="A26" s="1">
        <v>44231</v>
      </c>
      <c r="B26" s="6">
        <f t="shared" si="0"/>
        <v>31</v>
      </c>
      <c r="C26" s="12">
        <f t="shared" si="9"/>
        <v>0.91176470588235292</v>
      </c>
      <c r="D26" s="6">
        <f t="shared" si="1"/>
        <v>19</v>
      </c>
      <c r="E26" s="12">
        <f t="shared" si="2"/>
        <v>1</v>
      </c>
      <c r="F26" s="6">
        <f t="shared" si="3"/>
        <v>7</v>
      </c>
      <c r="G26" s="12">
        <f t="shared" si="4"/>
        <v>0.875</v>
      </c>
      <c r="H26" s="6">
        <f t="shared" si="5"/>
        <v>68</v>
      </c>
      <c r="I26" s="12">
        <f t="shared" si="6"/>
        <v>1</v>
      </c>
      <c r="J26" s="6">
        <f t="shared" si="7"/>
        <v>3</v>
      </c>
      <c r="K26" s="14">
        <f t="shared" si="8"/>
        <v>1</v>
      </c>
      <c r="L26" s="17">
        <f>COUNTA($A26:$A$102 )/80</f>
        <v>0.96250000000000002</v>
      </c>
      <c r="N26" t="s">
        <v>14</v>
      </c>
      <c r="O26" t="s">
        <v>5</v>
      </c>
      <c r="P26" s="1">
        <v>44265</v>
      </c>
      <c r="Q26" t="s">
        <v>31</v>
      </c>
    </row>
    <row r="27" spans="1:17" x14ac:dyDescent="0.25">
      <c r="A27" s="1">
        <v>44232</v>
      </c>
      <c r="B27" s="6">
        <f t="shared" si="0"/>
        <v>29</v>
      </c>
      <c r="C27" s="12">
        <f t="shared" si="9"/>
        <v>0.8529411764705882</v>
      </c>
      <c r="D27" s="6">
        <f t="shared" si="1"/>
        <v>19</v>
      </c>
      <c r="E27" s="12">
        <f t="shared" si="2"/>
        <v>1</v>
      </c>
      <c r="F27" s="6">
        <f t="shared" si="3"/>
        <v>7</v>
      </c>
      <c r="G27" s="12">
        <f t="shared" si="4"/>
        <v>0.875</v>
      </c>
      <c r="H27" s="6">
        <f t="shared" si="5"/>
        <v>68</v>
      </c>
      <c r="I27" s="12">
        <f t="shared" si="6"/>
        <v>1</v>
      </c>
      <c r="J27" s="6">
        <f t="shared" si="7"/>
        <v>3</v>
      </c>
      <c r="K27" s="14">
        <f t="shared" si="8"/>
        <v>1</v>
      </c>
      <c r="L27" s="17">
        <f>COUNTA($A27:$A$102 )/80</f>
        <v>0.95</v>
      </c>
      <c r="N27" t="s">
        <v>15</v>
      </c>
      <c r="O27" t="s">
        <v>5</v>
      </c>
      <c r="P27" s="1">
        <v>44265</v>
      </c>
      <c r="Q27" t="s">
        <v>32</v>
      </c>
    </row>
    <row r="28" spans="1:17" x14ac:dyDescent="0.25">
      <c r="A28" s="1">
        <v>44233</v>
      </c>
      <c r="B28" s="6">
        <f t="shared" si="0"/>
        <v>28</v>
      </c>
      <c r="C28" s="12">
        <f t="shared" si="9"/>
        <v>0.82352941176470584</v>
      </c>
      <c r="D28" s="6">
        <f t="shared" si="1"/>
        <v>19</v>
      </c>
      <c r="E28" s="12">
        <f t="shared" si="2"/>
        <v>1</v>
      </c>
      <c r="F28" s="6">
        <f t="shared" si="3"/>
        <v>7</v>
      </c>
      <c r="G28" s="12">
        <f t="shared" si="4"/>
        <v>0.875</v>
      </c>
      <c r="H28" s="6">
        <f t="shared" si="5"/>
        <v>68</v>
      </c>
      <c r="I28" s="12">
        <f t="shared" si="6"/>
        <v>1</v>
      </c>
      <c r="J28" s="6">
        <f t="shared" si="7"/>
        <v>3</v>
      </c>
      <c r="K28" s="14">
        <f t="shared" si="8"/>
        <v>1</v>
      </c>
      <c r="L28" s="17">
        <f>COUNTA($A28:$A$102 )/80</f>
        <v>0.9375</v>
      </c>
      <c r="N28" t="s">
        <v>16</v>
      </c>
      <c r="O28" t="s">
        <v>5</v>
      </c>
      <c r="P28" s="1">
        <v>44258</v>
      </c>
      <c r="Q28" t="s">
        <v>31</v>
      </c>
    </row>
    <row r="29" spans="1:17" x14ac:dyDescent="0.25">
      <c r="A29" s="1">
        <v>44234</v>
      </c>
      <c r="B29" s="6">
        <f t="shared" si="0"/>
        <v>28</v>
      </c>
      <c r="C29" s="12">
        <f t="shared" si="9"/>
        <v>0.82352941176470584</v>
      </c>
      <c r="D29" s="6">
        <f t="shared" si="1"/>
        <v>19</v>
      </c>
      <c r="E29" s="12">
        <f t="shared" si="2"/>
        <v>1</v>
      </c>
      <c r="F29" s="6">
        <f t="shared" si="3"/>
        <v>7</v>
      </c>
      <c r="G29" s="12">
        <f t="shared" si="4"/>
        <v>0.875</v>
      </c>
      <c r="H29" s="6">
        <f t="shared" si="5"/>
        <v>68</v>
      </c>
      <c r="I29" s="12">
        <f t="shared" si="6"/>
        <v>1</v>
      </c>
      <c r="J29" s="6">
        <f t="shared" si="7"/>
        <v>3</v>
      </c>
      <c r="K29" s="14">
        <f t="shared" si="8"/>
        <v>1</v>
      </c>
      <c r="L29" s="17">
        <f>COUNTA($A29:$A$102 )/80</f>
        <v>0.92500000000000004</v>
      </c>
      <c r="N29" t="s">
        <v>17</v>
      </c>
      <c r="O29" t="s">
        <v>7</v>
      </c>
      <c r="P29" s="1">
        <v>44258</v>
      </c>
      <c r="Q29" t="s">
        <v>31</v>
      </c>
    </row>
    <row r="30" spans="1:17" x14ac:dyDescent="0.25">
      <c r="A30" s="1">
        <v>44235</v>
      </c>
      <c r="B30" s="6">
        <f t="shared" si="0"/>
        <v>25</v>
      </c>
      <c r="C30" s="12">
        <f t="shared" si="9"/>
        <v>0.73529411764705888</v>
      </c>
      <c r="D30" s="6">
        <f t="shared" si="1"/>
        <v>19</v>
      </c>
      <c r="E30" s="12">
        <f t="shared" si="2"/>
        <v>1</v>
      </c>
      <c r="F30" s="6">
        <f t="shared" si="3"/>
        <v>7</v>
      </c>
      <c r="G30" s="12">
        <f t="shared" si="4"/>
        <v>0.875</v>
      </c>
      <c r="H30" s="6">
        <f t="shared" si="5"/>
        <v>68</v>
      </c>
      <c r="I30" s="12">
        <f t="shared" si="6"/>
        <v>1</v>
      </c>
      <c r="J30" s="6">
        <f t="shared" si="7"/>
        <v>3</v>
      </c>
      <c r="K30" s="14">
        <f t="shared" si="8"/>
        <v>1</v>
      </c>
      <c r="L30" s="17">
        <f>COUNTA($A30:$A$102 )/80</f>
        <v>0.91249999999999998</v>
      </c>
      <c r="N30" t="s">
        <v>18</v>
      </c>
      <c r="O30" t="s">
        <v>8</v>
      </c>
      <c r="P30" s="1">
        <v>44259</v>
      </c>
      <c r="Q30" t="s">
        <v>33</v>
      </c>
    </row>
    <row r="31" spans="1:17" x14ac:dyDescent="0.25">
      <c r="A31" s="1">
        <v>44236</v>
      </c>
      <c r="B31" s="6">
        <f t="shared" si="0"/>
        <v>23</v>
      </c>
      <c r="C31" s="12">
        <f t="shared" si="9"/>
        <v>0.67647058823529416</v>
      </c>
      <c r="D31" s="6">
        <f t="shared" si="1"/>
        <v>19</v>
      </c>
      <c r="E31" s="12">
        <f t="shared" si="2"/>
        <v>1</v>
      </c>
      <c r="F31" s="6">
        <f t="shared" si="3"/>
        <v>7</v>
      </c>
      <c r="G31" s="12">
        <f t="shared" si="4"/>
        <v>0.875</v>
      </c>
      <c r="H31" s="6">
        <f t="shared" si="5"/>
        <v>68</v>
      </c>
      <c r="I31" s="12">
        <f t="shared" si="6"/>
        <v>1</v>
      </c>
      <c r="J31" s="6">
        <f t="shared" si="7"/>
        <v>3</v>
      </c>
      <c r="K31" s="14">
        <f t="shared" si="8"/>
        <v>1</v>
      </c>
      <c r="L31" s="17">
        <f>COUNTA($A31:$A$102 )/80</f>
        <v>0.9</v>
      </c>
      <c r="N31" t="s">
        <v>19</v>
      </c>
      <c r="O31" t="s">
        <v>8</v>
      </c>
      <c r="P31" s="1">
        <v>44266</v>
      </c>
      <c r="Q31" t="s">
        <v>33</v>
      </c>
    </row>
    <row r="32" spans="1:17" x14ac:dyDescent="0.25">
      <c r="A32" s="1">
        <v>44237</v>
      </c>
      <c r="B32" s="6">
        <f t="shared" si="0"/>
        <v>15</v>
      </c>
      <c r="C32" s="12">
        <f t="shared" si="9"/>
        <v>0.44117647058823528</v>
      </c>
      <c r="D32" s="6">
        <f t="shared" si="1"/>
        <v>19</v>
      </c>
      <c r="E32" s="12">
        <f t="shared" si="2"/>
        <v>1</v>
      </c>
      <c r="F32" s="6">
        <f t="shared" si="3"/>
        <v>7</v>
      </c>
      <c r="G32" s="12">
        <f t="shared" si="4"/>
        <v>0.875</v>
      </c>
      <c r="H32" s="6">
        <f t="shared" si="5"/>
        <v>68</v>
      </c>
      <c r="I32" s="12">
        <f t="shared" si="6"/>
        <v>1</v>
      </c>
      <c r="J32" s="6">
        <f t="shared" si="7"/>
        <v>3</v>
      </c>
      <c r="K32" s="14">
        <f t="shared" si="8"/>
        <v>1</v>
      </c>
      <c r="L32" s="17">
        <f>COUNTA($A32:$A$102 )/80</f>
        <v>0.88749999999999996</v>
      </c>
      <c r="N32" t="s">
        <v>20</v>
      </c>
      <c r="O32" t="s">
        <v>7</v>
      </c>
      <c r="P32" s="1">
        <v>44261</v>
      </c>
      <c r="Q32" t="s">
        <v>33</v>
      </c>
    </row>
    <row r="33" spans="1:17" x14ac:dyDescent="0.25">
      <c r="A33" s="1">
        <v>44238</v>
      </c>
      <c r="B33" s="6">
        <f t="shared" si="0"/>
        <v>12</v>
      </c>
      <c r="C33" s="12">
        <f t="shared" si="9"/>
        <v>0.35294117647058826</v>
      </c>
      <c r="D33" s="6">
        <f t="shared" si="1"/>
        <v>19</v>
      </c>
      <c r="E33" s="12">
        <f t="shared" si="2"/>
        <v>1</v>
      </c>
      <c r="F33" s="6">
        <f t="shared" si="3"/>
        <v>7</v>
      </c>
      <c r="G33" s="12">
        <f t="shared" si="4"/>
        <v>0.875</v>
      </c>
      <c r="H33" s="6">
        <f t="shared" si="5"/>
        <v>68</v>
      </c>
      <c r="I33" s="12">
        <f t="shared" si="6"/>
        <v>1</v>
      </c>
      <c r="J33" s="6">
        <f t="shared" si="7"/>
        <v>3</v>
      </c>
      <c r="K33" s="14">
        <f t="shared" si="8"/>
        <v>1</v>
      </c>
      <c r="L33" s="17">
        <f>COUNTA($A33:$A$102 )/80</f>
        <v>0.875</v>
      </c>
      <c r="N33" t="s">
        <v>9</v>
      </c>
      <c r="O33" t="s">
        <v>8</v>
      </c>
      <c r="P33" s="1">
        <v>44264</v>
      </c>
      <c r="Q33" t="s">
        <v>33</v>
      </c>
    </row>
    <row r="34" spans="1:17" x14ac:dyDescent="0.25">
      <c r="A34" s="1">
        <v>44239</v>
      </c>
      <c r="B34" s="6">
        <f t="shared" si="0"/>
        <v>11</v>
      </c>
      <c r="C34" s="12">
        <f t="shared" si="9"/>
        <v>0.3235294117647059</v>
      </c>
      <c r="D34" s="6">
        <f t="shared" si="1"/>
        <v>19</v>
      </c>
      <c r="E34" s="12">
        <f t="shared" si="2"/>
        <v>1</v>
      </c>
      <c r="F34" s="6">
        <f t="shared" si="3"/>
        <v>7</v>
      </c>
      <c r="G34" s="12">
        <f t="shared" si="4"/>
        <v>0.875</v>
      </c>
      <c r="H34" s="6">
        <f t="shared" si="5"/>
        <v>68</v>
      </c>
      <c r="I34" s="12">
        <f t="shared" si="6"/>
        <v>1</v>
      </c>
      <c r="J34" s="6">
        <f t="shared" si="7"/>
        <v>3</v>
      </c>
      <c r="K34" s="14">
        <f t="shared" si="8"/>
        <v>1</v>
      </c>
      <c r="L34" s="17">
        <f>COUNTA($A34:$A$102 )/80</f>
        <v>0.86250000000000004</v>
      </c>
      <c r="N34" t="s">
        <v>21</v>
      </c>
      <c r="O34" t="s">
        <v>5</v>
      </c>
      <c r="P34" s="1">
        <v>44270</v>
      </c>
      <c r="Q34" t="s">
        <v>32</v>
      </c>
    </row>
    <row r="35" spans="1:17" x14ac:dyDescent="0.25">
      <c r="A35" s="1">
        <v>44240</v>
      </c>
      <c r="B35" s="6">
        <f t="shared" si="0"/>
        <v>11</v>
      </c>
      <c r="C35" s="12">
        <f t="shared" si="9"/>
        <v>0.3235294117647059</v>
      </c>
      <c r="D35" s="6">
        <f t="shared" si="1"/>
        <v>19</v>
      </c>
      <c r="E35" s="12">
        <f t="shared" si="2"/>
        <v>1</v>
      </c>
      <c r="F35" s="6">
        <f t="shared" si="3"/>
        <v>7</v>
      </c>
      <c r="G35" s="12">
        <f t="shared" si="4"/>
        <v>0.875</v>
      </c>
      <c r="H35" s="6">
        <f t="shared" si="5"/>
        <v>68</v>
      </c>
      <c r="I35" s="12">
        <f t="shared" si="6"/>
        <v>1</v>
      </c>
      <c r="J35" s="6">
        <f t="shared" si="7"/>
        <v>3</v>
      </c>
      <c r="K35" s="14">
        <f t="shared" si="8"/>
        <v>1</v>
      </c>
      <c r="L35" s="17">
        <f>COUNTA($A35:$A$102 )/80</f>
        <v>0.85</v>
      </c>
      <c r="N35" t="s">
        <v>22</v>
      </c>
      <c r="O35" t="s">
        <v>6</v>
      </c>
      <c r="P35" s="1">
        <v>44270</v>
      </c>
      <c r="Q35" t="s">
        <v>29</v>
      </c>
    </row>
    <row r="36" spans="1:17" x14ac:dyDescent="0.25">
      <c r="A36" s="1">
        <v>44241</v>
      </c>
      <c r="B36" s="6">
        <f t="shared" si="0"/>
        <v>11</v>
      </c>
      <c r="C36" s="12">
        <f t="shared" si="9"/>
        <v>0.3235294117647059</v>
      </c>
      <c r="D36" s="6">
        <f t="shared" si="1"/>
        <v>19</v>
      </c>
      <c r="E36" s="12">
        <f t="shared" si="2"/>
        <v>1</v>
      </c>
      <c r="F36" s="6">
        <f t="shared" si="3"/>
        <v>7</v>
      </c>
      <c r="G36" s="12">
        <f t="shared" si="4"/>
        <v>0.875</v>
      </c>
      <c r="H36" s="6">
        <f t="shared" si="5"/>
        <v>68</v>
      </c>
      <c r="I36" s="12">
        <f t="shared" si="6"/>
        <v>1</v>
      </c>
      <c r="J36" s="6">
        <f t="shared" si="7"/>
        <v>3</v>
      </c>
      <c r="K36" s="14">
        <f t="shared" si="8"/>
        <v>1</v>
      </c>
      <c r="L36" s="17">
        <f>COUNTA($A36:$A$102 )/80</f>
        <v>0.83750000000000002</v>
      </c>
      <c r="N36" s="5" t="s">
        <v>34</v>
      </c>
      <c r="O36" t="s">
        <v>8</v>
      </c>
      <c r="P36" s="1">
        <v>44229</v>
      </c>
      <c r="Q36" t="s">
        <v>31</v>
      </c>
    </row>
    <row r="37" spans="1:17" x14ac:dyDescent="0.25">
      <c r="A37" s="1">
        <v>44242</v>
      </c>
      <c r="B37" s="6">
        <f t="shared" si="0"/>
        <v>11</v>
      </c>
      <c r="C37" s="12">
        <f t="shared" si="9"/>
        <v>0.3235294117647059</v>
      </c>
      <c r="D37" s="6">
        <f t="shared" si="1"/>
        <v>19</v>
      </c>
      <c r="E37" s="12">
        <f t="shared" si="2"/>
        <v>1</v>
      </c>
      <c r="F37" s="6">
        <f t="shared" si="3"/>
        <v>7</v>
      </c>
      <c r="G37" s="12">
        <f t="shared" si="4"/>
        <v>0.875</v>
      </c>
      <c r="H37" s="6">
        <f t="shared" si="5"/>
        <v>68</v>
      </c>
      <c r="I37" s="12">
        <f t="shared" si="6"/>
        <v>1</v>
      </c>
      <c r="J37" s="6">
        <f t="shared" si="7"/>
        <v>3</v>
      </c>
      <c r="K37" s="14">
        <f t="shared" si="8"/>
        <v>1</v>
      </c>
      <c r="L37" s="17">
        <f>COUNTA($A37:$A$102 )/80</f>
        <v>0.82499999999999996</v>
      </c>
      <c r="N37" s="5" t="s">
        <v>35</v>
      </c>
      <c r="O37" t="s">
        <v>8</v>
      </c>
      <c r="P37" s="1">
        <v>44229</v>
      </c>
      <c r="Q37" t="s">
        <v>29</v>
      </c>
    </row>
    <row r="38" spans="1:17" x14ac:dyDescent="0.25">
      <c r="A38" s="1">
        <v>44243</v>
      </c>
      <c r="B38" s="6">
        <f t="shared" si="0"/>
        <v>11</v>
      </c>
      <c r="C38" s="12">
        <f t="shared" si="9"/>
        <v>0.3235294117647059</v>
      </c>
      <c r="D38" s="6">
        <f t="shared" si="1"/>
        <v>19</v>
      </c>
      <c r="E38" s="12">
        <f t="shared" si="2"/>
        <v>1</v>
      </c>
      <c r="F38" s="6">
        <f t="shared" si="3"/>
        <v>7</v>
      </c>
      <c r="G38" s="12">
        <f t="shared" si="4"/>
        <v>0.875</v>
      </c>
      <c r="H38" s="6">
        <f t="shared" si="5"/>
        <v>68</v>
      </c>
      <c r="I38" s="12">
        <f t="shared" si="6"/>
        <v>1</v>
      </c>
      <c r="J38" s="6">
        <f t="shared" si="7"/>
        <v>3</v>
      </c>
      <c r="K38" s="14">
        <f t="shared" si="8"/>
        <v>1</v>
      </c>
      <c r="L38" s="17">
        <f>COUNTA($A38:$A$102 )/80</f>
        <v>0.8125</v>
      </c>
      <c r="N38" s="4" t="s">
        <v>36</v>
      </c>
      <c r="O38" t="s">
        <v>8</v>
      </c>
      <c r="P38" s="1">
        <v>44231</v>
      </c>
      <c r="Q38" t="s">
        <v>29</v>
      </c>
    </row>
    <row r="39" spans="1:17" x14ac:dyDescent="0.25">
      <c r="A39" s="1">
        <v>44244</v>
      </c>
      <c r="B39" s="6">
        <f t="shared" si="0"/>
        <v>11</v>
      </c>
      <c r="C39" s="12">
        <f t="shared" si="9"/>
        <v>0.3235294117647059</v>
      </c>
      <c r="D39" s="6">
        <f t="shared" si="1"/>
        <v>19</v>
      </c>
      <c r="E39" s="12">
        <f t="shared" si="2"/>
        <v>1</v>
      </c>
      <c r="F39" s="6">
        <f t="shared" si="3"/>
        <v>7</v>
      </c>
      <c r="G39" s="12">
        <f t="shared" si="4"/>
        <v>0.875</v>
      </c>
      <c r="H39" s="6">
        <f t="shared" si="5"/>
        <v>68</v>
      </c>
      <c r="I39" s="12">
        <f t="shared" si="6"/>
        <v>1</v>
      </c>
      <c r="J39" s="6">
        <f t="shared" si="7"/>
        <v>3</v>
      </c>
      <c r="K39" s="14">
        <f t="shared" si="8"/>
        <v>1</v>
      </c>
      <c r="L39" s="17">
        <f>COUNTA($A39:$A$102 )/80</f>
        <v>0.8</v>
      </c>
      <c r="N39" s="10" t="s">
        <v>37</v>
      </c>
      <c r="O39" t="s">
        <v>5</v>
      </c>
      <c r="P39" s="1">
        <v>44231</v>
      </c>
      <c r="Q39" t="s">
        <v>29</v>
      </c>
    </row>
    <row r="40" spans="1:17" x14ac:dyDescent="0.25">
      <c r="A40" s="1">
        <v>44245</v>
      </c>
      <c r="B40" s="6">
        <f t="shared" si="0"/>
        <v>11</v>
      </c>
      <c r="C40" s="12">
        <f t="shared" si="9"/>
        <v>0.3235294117647059</v>
      </c>
      <c r="D40" s="6">
        <f t="shared" si="1"/>
        <v>19</v>
      </c>
      <c r="E40" s="12">
        <f t="shared" si="2"/>
        <v>1</v>
      </c>
      <c r="F40" s="6">
        <f t="shared" si="3"/>
        <v>7</v>
      </c>
      <c r="G40" s="12">
        <f t="shared" si="4"/>
        <v>0.875</v>
      </c>
      <c r="H40" s="6">
        <f t="shared" si="5"/>
        <v>68</v>
      </c>
      <c r="I40" s="12">
        <f t="shared" si="6"/>
        <v>1</v>
      </c>
      <c r="J40" s="6">
        <f t="shared" si="7"/>
        <v>3</v>
      </c>
      <c r="K40" s="14">
        <f t="shared" si="8"/>
        <v>1</v>
      </c>
      <c r="L40" s="17">
        <f>COUNTA($A40:$A$102 )/80</f>
        <v>0.78749999999999998</v>
      </c>
      <c r="N40" s="10" t="s">
        <v>38</v>
      </c>
      <c r="O40" t="s">
        <v>7</v>
      </c>
      <c r="P40" s="1">
        <v>44232</v>
      </c>
      <c r="Q40" t="s">
        <v>29</v>
      </c>
    </row>
    <row r="41" spans="1:17" x14ac:dyDescent="0.25">
      <c r="A41" s="1">
        <v>44246</v>
      </c>
      <c r="B41" s="6">
        <f t="shared" si="0"/>
        <v>11</v>
      </c>
      <c r="C41" s="12">
        <f t="shared" si="9"/>
        <v>0.3235294117647059</v>
      </c>
      <c r="D41" s="6">
        <f t="shared" si="1"/>
        <v>19</v>
      </c>
      <c r="E41" s="12">
        <f t="shared" si="2"/>
        <v>1</v>
      </c>
      <c r="F41" s="6">
        <f t="shared" si="3"/>
        <v>7</v>
      </c>
      <c r="G41" s="12">
        <f t="shared" si="4"/>
        <v>0.875</v>
      </c>
      <c r="H41" s="6">
        <f t="shared" si="5"/>
        <v>68</v>
      </c>
      <c r="I41" s="12">
        <f t="shared" si="6"/>
        <v>1</v>
      </c>
      <c r="J41" s="6">
        <f t="shared" si="7"/>
        <v>3</v>
      </c>
      <c r="K41" s="14">
        <f t="shared" si="8"/>
        <v>1</v>
      </c>
      <c r="L41" s="17">
        <f>COUNTA($A41:$A$102 )/80</f>
        <v>0.77500000000000002</v>
      </c>
      <c r="N41" s="10" t="s">
        <v>39</v>
      </c>
      <c r="O41" t="s">
        <v>57</v>
      </c>
      <c r="P41" s="1">
        <v>44232</v>
      </c>
      <c r="Q41" t="s">
        <v>29</v>
      </c>
    </row>
    <row r="42" spans="1:17" x14ac:dyDescent="0.25">
      <c r="A42" s="1">
        <v>44247</v>
      </c>
      <c r="B42" s="6">
        <f t="shared" si="0"/>
        <v>11</v>
      </c>
      <c r="C42" s="12">
        <f t="shared" si="9"/>
        <v>0.3235294117647059</v>
      </c>
      <c r="D42" s="6">
        <f t="shared" si="1"/>
        <v>19</v>
      </c>
      <c r="E42" s="12">
        <f t="shared" si="2"/>
        <v>1</v>
      </c>
      <c r="F42" s="6">
        <f t="shared" si="3"/>
        <v>7</v>
      </c>
      <c r="G42" s="12">
        <f t="shared" si="4"/>
        <v>0.875</v>
      </c>
      <c r="H42" s="6">
        <f t="shared" si="5"/>
        <v>68</v>
      </c>
      <c r="I42" s="12">
        <f t="shared" si="6"/>
        <v>1</v>
      </c>
      <c r="J42" s="6">
        <f t="shared" si="7"/>
        <v>3</v>
      </c>
      <c r="K42" s="14">
        <f t="shared" si="8"/>
        <v>1</v>
      </c>
      <c r="L42" s="17">
        <f>COUNTA($A42:$A$102 )/80</f>
        <v>0.76249999999999996</v>
      </c>
      <c r="N42" s="10" t="s">
        <v>40</v>
      </c>
      <c r="O42" t="s">
        <v>5</v>
      </c>
      <c r="P42" s="1">
        <v>44233</v>
      </c>
      <c r="Q42" t="s">
        <v>29</v>
      </c>
    </row>
    <row r="43" spans="1:17" x14ac:dyDescent="0.25">
      <c r="A43" s="1">
        <v>44248</v>
      </c>
      <c r="B43" s="6">
        <f t="shared" si="0"/>
        <v>11</v>
      </c>
      <c r="C43" s="12">
        <f t="shared" si="9"/>
        <v>0.3235294117647059</v>
      </c>
      <c r="D43" s="6">
        <f t="shared" si="1"/>
        <v>19</v>
      </c>
      <c r="E43" s="12">
        <f t="shared" si="2"/>
        <v>1</v>
      </c>
      <c r="F43" s="6">
        <f t="shared" si="3"/>
        <v>7</v>
      </c>
      <c r="G43" s="12">
        <f t="shared" si="4"/>
        <v>0.875</v>
      </c>
      <c r="H43" s="6">
        <f t="shared" si="5"/>
        <v>68</v>
      </c>
      <c r="I43" s="12">
        <f t="shared" si="6"/>
        <v>1</v>
      </c>
      <c r="J43" s="6">
        <f t="shared" si="7"/>
        <v>3</v>
      </c>
      <c r="K43" s="14">
        <f t="shared" si="8"/>
        <v>1</v>
      </c>
      <c r="L43" s="17">
        <f>COUNTA($A43:$A$102 )/80</f>
        <v>0.75</v>
      </c>
      <c r="N43" s="10" t="s">
        <v>41</v>
      </c>
      <c r="O43" t="s">
        <v>5</v>
      </c>
      <c r="P43" s="1">
        <v>44235</v>
      </c>
      <c r="Q43" t="s">
        <v>29</v>
      </c>
    </row>
    <row r="44" spans="1:17" x14ac:dyDescent="0.25">
      <c r="A44" s="1">
        <v>44249</v>
      </c>
      <c r="B44" s="6">
        <f t="shared" si="0"/>
        <v>11</v>
      </c>
      <c r="C44" s="12">
        <f t="shared" si="9"/>
        <v>0.3235294117647059</v>
      </c>
      <c r="D44" s="6">
        <f t="shared" si="1"/>
        <v>19</v>
      </c>
      <c r="E44" s="12">
        <f t="shared" si="2"/>
        <v>1</v>
      </c>
      <c r="F44" s="6">
        <f t="shared" si="3"/>
        <v>7</v>
      </c>
      <c r="G44" s="12">
        <f t="shared" si="4"/>
        <v>0.875</v>
      </c>
      <c r="H44" s="6">
        <f t="shared" si="5"/>
        <v>68</v>
      </c>
      <c r="I44" s="12">
        <f t="shared" si="6"/>
        <v>1</v>
      </c>
      <c r="J44" s="6">
        <f t="shared" si="7"/>
        <v>3</v>
      </c>
      <c r="K44" s="14">
        <f t="shared" si="8"/>
        <v>1</v>
      </c>
      <c r="L44" s="17">
        <f>COUNTA($A44:$A$102 )/80</f>
        <v>0.73750000000000004</v>
      </c>
      <c r="N44" s="10" t="s">
        <v>42</v>
      </c>
      <c r="O44" t="s">
        <v>5</v>
      </c>
      <c r="P44" s="1">
        <v>44235</v>
      </c>
      <c r="Q44" t="s">
        <v>29</v>
      </c>
    </row>
    <row r="45" spans="1:17" x14ac:dyDescent="0.25">
      <c r="A45" s="1">
        <v>44250</v>
      </c>
      <c r="B45" s="6">
        <f t="shared" si="0"/>
        <v>10</v>
      </c>
      <c r="C45" s="12">
        <f t="shared" si="9"/>
        <v>0.29411764705882354</v>
      </c>
      <c r="D45" s="6">
        <f t="shared" si="1"/>
        <v>19</v>
      </c>
      <c r="E45" s="12">
        <f t="shared" si="2"/>
        <v>1</v>
      </c>
      <c r="F45" s="6">
        <f t="shared" si="3"/>
        <v>7</v>
      </c>
      <c r="G45" s="12">
        <f t="shared" si="4"/>
        <v>0.875</v>
      </c>
      <c r="H45" s="6">
        <f t="shared" si="5"/>
        <v>68</v>
      </c>
      <c r="I45" s="12">
        <f t="shared" si="6"/>
        <v>1</v>
      </c>
      <c r="J45" s="6">
        <f t="shared" si="7"/>
        <v>3</v>
      </c>
      <c r="K45" s="14">
        <f t="shared" si="8"/>
        <v>1</v>
      </c>
      <c r="L45" s="17">
        <f>COUNTA($A45:$A$102 )/80</f>
        <v>0.72499999999999998</v>
      </c>
      <c r="N45" s="10" t="s">
        <v>43</v>
      </c>
      <c r="O45" t="s">
        <v>8</v>
      </c>
      <c r="P45" s="1">
        <v>44235</v>
      </c>
      <c r="Q45" t="s">
        <v>29</v>
      </c>
    </row>
    <row r="46" spans="1:17" x14ac:dyDescent="0.25">
      <c r="A46" s="1">
        <v>44251</v>
      </c>
      <c r="B46" s="6">
        <f t="shared" si="0"/>
        <v>9</v>
      </c>
      <c r="C46" s="12">
        <f t="shared" si="9"/>
        <v>0.26470588235294118</v>
      </c>
      <c r="D46" s="6">
        <f t="shared" si="1"/>
        <v>19</v>
      </c>
      <c r="E46" s="12">
        <f t="shared" si="2"/>
        <v>1</v>
      </c>
      <c r="F46" s="6">
        <f t="shared" si="3"/>
        <v>6</v>
      </c>
      <c r="G46" s="12">
        <f t="shared" si="4"/>
        <v>0.75</v>
      </c>
      <c r="H46" s="6">
        <f t="shared" si="5"/>
        <v>68</v>
      </c>
      <c r="I46" s="12">
        <f t="shared" si="6"/>
        <v>1</v>
      </c>
      <c r="J46" s="6">
        <f t="shared" si="7"/>
        <v>3</v>
      </c>
      <c r="K46" s="14">
        <f t="shared" si="8"/>
        <v>1</v>
      </c>
      <c r="L46" s="17">
        <f>COUNTA($A46:$A$102 )/80</f>
        <v>0.71250000000000002</v>
      </c>
      <c r="N46" s="10" t="s">
        <v>44</v>
      </c>
      <c r="O46" t="s">
        <v>5</v>
      </c>
      <c r="P46" s="1">
        <v>44236</v>
      </c>
      <c r="Q46" t="s">
        <v>29</v>
      </c>
    </row>
    <row r="47" spans="1:17" x14ac:dyDescent="0.25">
      <c r="A47" s="1">
        <v>44252</v>
      </c>
      <c r="B47" s="6">
        <f t="shared" si="0"/>
        <v>9</v>
      </c>
      <c r="C47" s="12">
        <f t="shared" si="9"/>
        <v>0.26470588235294118</v>
      </c>
      <c r="D47" s="6">
        <f t="shared" si="1"/>
        <v>19</v>
      </c>
      <c r="E47" s="12">
        <f t="shared" si="2"/>
        <v>1</v>
      </c>
      <c r="F47" s="6">
        <f t="shared" si="3"/>
        <v>4</v>
      </c>
      <c r="G47" s="12">
        <f t="shared" si="4"/>
        <v>0.5</v>
      </c>
      <c r="H47" s="6">
        <f t="shared" si="5"/>
        <v>68</v>
      </c>
      <c r="I47" s="12">
        <f t="shared" si="6"/>
        <v>1</v>
      </c>
      <c r="J47" s="6">
        <f t="shared" si="7"/>
        <v>3</v>
      </c>
      <c r="K47" s="14">
        <f t="shared" si="8"/>
        <v>1</v>
      </c>
      <c r="L47" s="17">
        <f>COUNTA($A47:$A$102 )/80</f>
        <v>0.7</v>
      </c>
      <c r="N47" s="10" t="s">
        <v>45</v>
      </c>
      <c r="O47" t="s">
        <v>6</v>
      </c>
      <c r="P47" s="1">
        <v>44236</v>
      </c>
      <c r="Q47" t="s">
        <v>29</v>
      </c>
    </row>
    <row r="48" spans="1:17" x14ac:dyDescent="0.25">
      <c r="A48" s="1">
        <v>44253</v>
      </c>
      <c r="B48" s="6">
        <f t="shared" si="0"/>
        <v>9</v>
      </c>
      <c r="C48" s="12">
        <f t="shared" si="9"/>
        <v>0.26470588235294118</v>
      </c>
      <c r="D48" s="6">
        <f t="shared" si="1"/>
        <v>19</v>
      </c>
      <c r="E48" s="12">
        <f t="shared" si="2"/>
        <v>1</v>
      </c>
      <c r="F48" s="6">
        <f t="shared" si="3"/>
        <v>4</v>
      </c>
      <c r="G48" s="12">
        <f t="shared" si="4"/>
        <v>0.5</v>
      </c>
      <c r="H48" s="6">
        <f t="shared" si="5"/>
        <v>68</v>
      </c>
      <c r="I48" s="12">
        <f t="shared" si="6"/>
        <v>1</v>
      </c>
      <c r="J48" s="6">
        <f t="shared" si="7"/>
        <v>3</v>
      </c>
      <c r="K48" s="14">
        <f t="shared" si="8"/>
        <v>1</v>
      </c>
      <c r="L48" s="17">
        <f>COUNTA($A48:$A$102 )/80</f>
        <v>0.6875</v>
      </c>
      <c r="N48" s="10" t="s">
        <v>46</v>
      </c>
      <c r="O48" t="s">
        <v>6</v>
      </c>
      <c r="P48" s="1">
        <v>44237</v>
      </c>
      <c r="Q48" t="s">
        <v>29</v>
      </c>
    </row>
    <row r="49" spans="1:17" x14ac:dyDescent="0.25">
      <c r="A49" s="1">
        <v>44254</v>
      </c>
      <c r="B49" s="6">
        <f t="shared" si="0"/>
        <v>8</v>
      </c>
      <c r="C49" s="12">
        <f t="shared" si="9"/>
        <v>0.23529411764705882</v>
      </c>
      <c r="D49" s="6">
        <f t="shared" si="1"/>
        <v>18</v>
      </c>
      <c r="E49" s="12">
        <f t="shared" si="2"/>
        <v>0.94736842105263153</v>
      </c>
      <c r="F49" s="6">
        <f t="shared" si="3"/>
        <v>4</v>
      </c>
      <c r="G49" s="12">
        <f t="shared" si="4"/>
        <v>0.5</v>
      </c>
      <c r="H49" s="6">
        <f t="shared" si="5"/>
        <v>68</v>
      </c>
      <c r="I49" s="12">
        <f t="shared" si="6"/>
        <v>1</v>
      </c>
      <c r="J49" s="6">
        <f t="shared" si="7"/>
        <v>3</v>
      </c>
      <c r="K49" s="14">
        <f t="shared" si="8"/>
        <v>1</v>
      </c>
      <c r="L49" s="17">
        <f>COUNTA($A49:$A$102 )/80</f>
        <v>0.67500000000000004</v>
      </c>
      <c r="N49" s="10" t="s">
        <v>47</v>
      </c>
      <c r="O49" t="s">
        <v>6</v>
      </c>
      <c r="P49" s="1">
        <v>44237</v>
      </c>
      <c r="Q49" t="s">
        <v>29</v>
      </c>
    </row>
    <row r="50" spans="1:17" x14ac:dyDescent="0.25">
      <c r="A50" s="1">
        <v>44255</v>
      </c>
      <c r="B50" s="6">
        <f t="shared" si="0"/>
        <v>8</v>
      </c>
      <c r="C50" s="12">
        <f t="shared" si="9"/>
        <v>0.23529411764705882</v>
      </c>
      <c r="D50" s="6">
        <f t="shared" si="1"/>
        <v>18</v>
      </c>
      <c r="E50" s="12">
        <f t="shared" si="2"/>
        <v>0.94736842105263153</v>
      </c>
      <c r="F50" s="6">
        <f t="shared" si="3"/>
        <v>4</v>
      </c>
      <c r="G50" s="12">
        <f t="shared" si="4"/>
        <v>0.5</v>
      </c>
      <c r="H50" s="6">
        <f t="shared" si="5"/>
        <v>68</v>
      </c>
      <c r="I50" s="12">
        <f t="shared" si="6"/>
        <v>1</v>
      </c>
      <c r="J50" s="6">
        <f t="shared" si="7"/>
        <v>3</v>
      </c>
      <c r="K50" s="14">
        <f t="shared" si="8"/>
        <v>1</v>
      </c>
      <c r="L50" s="17">
        <f>COUNTA($A50:$A$102 )/80</f>
        <v>0.66249999999999998</v>
      </c>
      <c r="N50" s="10" t="s">
        <v>48</v>
      </c>
      <c r="O50" t="s">
        <v>6</v>
      </c>
      <c r="P50" s="1">
        <v>44237</v>
      </c>
      <c r="Q50" t="s">
        <v>29</v>
      </c>
    </row>
    <row r="51" spans="1:17" x14ac:dyDescent="0.25">
      <c r="A51" s="1">
        <v>44256</v>
      </c>
      <c r="B51" s="6">
        <f t="shared" si="0"/>
        <v>7</v>
      </c>
      <c r="C51" s="12">
        <f t="shared" si="9"/>
        <v>0.20588235294117646</v>
      </c>
      <c r="D51" s="6">
        <f t="shared" si="1"/>
        <v>16</v>
      </c>
      <c r="E51" s="12">
        <f t="shared" si="2"/>
        <v>0.84210526315789469</v>
      </c>
      <c r="F51" s="6">
        <f t="shared" si="3"/>
        <v>3</v>
      </c>
      <c r="G51" s="12">
        <f t="shared" si="4"/>
        <v>0.375</v>
      </c>
      <c r="H51" s="6">
        <f t="shared" si="5"/>
        <v>68</v>
      </c>
      <c r="I51" s="12">
        <f t="shared" si="6"/>
        <v>1</v>
      </c>
      <c r="J51" s="6">
        <f t="shared" si="7"/>
        <v>3</v>
      </c>
      <c r="K51" s="14">
        <f t="shared" si="8"/>
        <v>1</v>
      </c>
      <c r="L51" s="17">
        <f>COUNTA($A51:$A$102 )/80</f>
        <v>0.65</v>
      </c>
      <c r="N51" s="10" t="s">
        <v>49</v>
      </c>
      <c r="O51" t="s">
        <v>6</v>
      </c>
      <c r="P51" s="1">
        <v>44237</v>
      </c>
      <c r="Q51" t="s">
        <v>29</v>
      </c>
    </row>
    <row r="52" spans="1:17" x14ac:dyDescent="0.25">
      <c r="A52" s="1">
        <v>44257</v>
      </c>
      <c r="B52" s="6">
        <f t="shared" si="0"/>
        <v>7</v>
      </c>
      <c r="C52" s="12">
        <f t="shared" si="9"/>
        <v>0.20588235294117646</v>
      </c>
      <c r="D52" s="6">
        <f t="shared" si="1"/>
        <v>16</v>
      </c>
      <c r="E52" s="12">
        <f t="shared" si="2"/>
        <v>0.84210526315789469</v>
      </c>
      <c r="F52" s="6">
        <f t="shared" si="3"/>
        <v>3</v>
      </c>
      <c r="G52" s="12">
        <f t="shared" si="4"/>
        <v>0.375</v>
      </c>
      <c r="H52" s="6">
        <f t="shared" si="5"/>
        <v>68</v>
      </c>
      <c r="I52" s="12">
        <f t="shared" si="6"/>
        <v>1</v>
      </c>
      <c r="J52" s="6">
        <f t="shared" si="7"/>
        <v>3</v>
      </c>
      <c r="K52" s="14">
        <f t="shared" si="8"/>
        <v>1</v>
      </c>
      <c r="L52" s="17">
        <f>COUNTA($A52:$A$102 )/80</f>
        <v>0.63749999999999996</v>
      </c>
      <c r="N52" s="10" t="s">
        <v>50</v>
      </c>
      <c r="O52" t="s">
        <v>6</v>
      </c>
      <c r="P52" s="1">
        <v>44237</v>
      </c>
      <c r="Q52" t="s">
        <v>29</v>
      </c>
    </row>
    <row r="53" spans="1:17" x14ac:dyDescent="0.25">
      <c r="A53" s="1">
        <v>44258</v>
      </c>
      <c r="B53" s="6">
        <f t="shared" si="0"/>
        <v>7</v>
      </c>
      <c r="C53" s="12">
        <f t="shared" si="9"/>
        <v>0.20588235294117646</v>
      </c>
      <c r="D53" s="6">
        <f t="shared" si="1"/>
        <v>14</v>
      </c>
      <c r="E53" s="12">
        <f t="shared" si="2"/>
        <v>0.73684210526315785</v>
      </c>
      <c r="F53" s="6">
        <f t="shared" si="3"/>
        <v>1</v>
      </c>
      <c r="G53" s="12">
        <f t="shared" si="4"/>
        <v>0.125</v>
      </c>
      <c r="H53" s="6">
        <f t="shared" si="5"/>
        <v>68</v>
      </c>
      <c r="I53" s="12">
        <f t="shared" si="6"/>
        <v>1</v>
      </c>
      <c r="J53" s="6">
        <f t="shared" si="7"/>
        <v>3</v>
      </c>
      <c r="K53" s="14">
        <f t="shared" si="8"/>
        <v>1</v>
      </c>
      <c r="L53" s="17">
        <f>COUNTA($A53:$A$102 )/80</f>
        <v>0.625</v>
      </c>
      <c r="N53" s="10" t="s">
        <v>51</v>
      </c>
      <c r="O53" t="s">
        <v>6</v>
      </c>
      <c r="P53" s="1">
        <v>44237</v>
      </c>
      <c r="Q53" t="s">
        <v>29</v>
      </c>
    </row>
    <row r="54" spans="1:17" x14ac:dyDescent="0.25">
      <c r="A54" s="1">
        <v>44259</v>
      </c>
      <c r="B54" s="6">
        <f t="shared" si="0"/>
        <v>7</v>
      </c>
      <c r="C54" s="12">
        <f t="shared" si="9"/>
        <v>0.20588235294117646</v>
      </c>
      <c r="D54" s="6">
        <f t="shared" si="1"/>
        <v>14</v>
      </c>
      <c r="E54" s="12">
        <f t="shared" si="2"/>
        <v>0.73684210526315785</v>
      </c>
      <c r="F54" s="6">
        <f t="shared" si="3"/>
        <v>1</v>
      </c>
      <c r="G54" s="12">
        <f t="shared" si="4"/>
        <v>0.125</v>
      </c>
      <c r="H54" s="6">
        <f t="shared" si="5"/>
        <v>67</v>
      </c>
      <c r="I54" s="12">
        <f t="shared" si="6"/>
        <v>0.98529411764705888</v>
      </c>
      <c r="J54" s="6">
        <f t="shared" si="7"/>
        <v>3</v>
      </c>
      <c r="K54" s="14">
        <f t="shared" si="8"/>
        <v>1</v>
      </c>
      <c r="L54" s="17">
        <f>COUNTA($A54:$A$102 )/80</f>
        <v>0.61250000000000004</v>
      </c>
      <c r="N54" s="10" t="s">
        <v>52</v>
      </c>
      <c r="O54" t="s">
        <v>6</v>
      </c>
      <c r="P54" s="1">
        <v>44237</v>
      </c>
      <c r="Q54" t="s">
        <v>29</v>
      </c>
    </row>
    <row r="55" spans="1:17" x14ac:dyDescent="0.25">
      <c r="A55" s="1">
        <v>44260</v>
      </c>
      <c r="B55" s="6">
        <f t="shared" si="0"/>
        <v>7</v>
      </c>
      <c r="C55" s="12">
        <f t="shared" si="9"/>
        <v>0.20588235294117646</v>
      </c>
      <c r="D55" s="6">
        <f t="shared" si="1"/>
        <v>14</v>
      </c>
      <c r="E55" s="12">
        <f t="shared" si="2"/>
        <v>0.73684210526315785</v>
      </c>
      <c r="F55" s="6">
        <f t="shared" si="3"/>
        <v>1</v>
      </c>
      <c r="G55" s="12">
        <f t="shared" si="4"/>
        <v>0.125</v>
      </c>
      <c r="H55" s="6">
        <f t="shared" si="5"/>
        <v>67</v>
      </c>
      <c r="I55" s="12">
        <f t="shared" si="6"/>
        <v>0.98529411764705888</v>
      </c>
      <c r="J55" s="6">
        <f t="shared" si="7"/>
        <v>3</v>
      </c>
      <c r="K55" s="14">
        <f t="shared" si="8"/>
        <v>1</v>
      </c>
      <c r="L55" s="17">
        <f>COUNTA($A55:$A$102 )/80</f>
        <v>0.6</v>
      </c>
      <c r="N55" s="10" t="s">
        <v>53</v>
      </c>
      <c r="O55" t="s">
        <v>5</v>
      </c>
      <c r="P55" s="1">
        <v>44237</v>
      </c>
      <c r="Q55" t="s">
        <v>29</v>
      </c>
    </row>
    <row r="56" spans="1:17" x14ac:dyDescent="0.25">
      <c r="A56" s="1">
        <v>44261</v>
      </c>
      <c r="B56" s="6">
        <f t="shared" si="0"/>
        <v>7</v>
      </c>
      <c r="C56" s="12">
        <f t="shared" si="9"/>
        <v>0.20588235294117646</v>
      </c>
      <c r="D56" s="6">
        <f t="shared" si="1"/>
        <v>14</v>
      </c>
      <c r="E56" s="12">
        <f t="shared" si="2"/>
        <v>0.73684210526315785</v>
      </c>
      <c r="F56" s="6">
        <f t="shared" si="3"/>
        <v>1</v>
      </c>
      <c r="G56" s="12">
        <f t="shared" si="4"/>
        <v>0.125</v>
      </c>
      <c r="H56" s="6">
        <f t="shared" si="5"/>
        <v>66</v>
      </c>
      <c r="I56" s="12">
        <f t="shared" si="6"/>
        <v>0.97058823529411764</v>
      </c>
      <c r="J56" s="6">
        <f t="shared" si="7"/>
        <v>3</v>
      </c>
      <c r="K56" s="14">
        <f t="shared" si="8"/>
        <v>1</v>
      </c>
      <c r="L56" s="17">
        <f>COUNTA($A56:$A$102 )/80</f>
        <v>0.58750000000000002</v>
      </c>
      <c r="N56" s="10" t="s">
        <v>54</v>
      </c>
      <c r="O56" t="s">
        <v>7</v>
      </c>
      <c r="P56" s="1">
        <v>44239</v>
      </c>
      <c r="Q56" t="s">
        <v>29</v>
      </c>
    </row>
    <row r="57" spans="1:17" x14ac:dyDescent="0.25">
      <c r="A57" s="1">
        <v>44262</v>
      </c>
      <c r="B57" s="6">
        <f t="shared" si="0"/>
        <v>7</v>
      </c>
      <c r="C57" s="12">
        <f t="shared" si="9"/>
        <v>0.20588235294117646</v>
      </c>
      <c r="D57" s="6">
        <f t="shared" si="1"/>
        <v>14</v>
      </c>
      <c r="E57" s="12">
        <f t="shared" si="2"/>
        <v>0.73684210526315785</v>
      </c>
      <c r="F57" s="6">
        <f t="shared" si="3"/>
        <v>1</v>
      </c>
      <c r="G57" s="12">
        <f t="shared" si="4"/>
        <v>0.125</v>
      </c>
      <c r="H57" s="6">
        <f t="shared" si="5"/>
        <v>66</v>
      </c>
      <c r="I57" s="12">
        <f t="shared" si="6"/>
        <v>0.97058823529411764</v>
      </c>
      <c r="J57" s="6">
        <f t="shared" si="7"/>
        <v>3</v>
      </c>
      <c r="K57" s="14">
        <f t="shared" si="8"/>
        <v>1</v>
      </c>
      <c r="L57" s="17">
        <f>COUNTA($A57:$A$102 )/80</f>
        <v>0.57499999999999996</v>
      </c>
      <c r="N57" s="10" t="s">
        <v>55</v>
      </c>
      <c r="O57" t="s">
        <v>7</v>
      </c>
      <c r="P57" s="1">
        <v>44238</v>
      </c>
      <c r="Q57" t="s">
        <v>29</v>
      </c>
    </row>
    <row r="58" spans="1:17" x14ac:dyDescent="0.25">
      <c r="A58" s="1">
        <v>44263</v>
      </c>
      <c r="B58" s="6">
        <f t="shared" si="0"/>
        <v>7</v>
      </c>
      <c r="C58" s="12">
        <f t="shared" si="9"/>
        <v>0.20588235294117646</v>
      </c>
      <c r="D58" s="6">
        <f t="shared" si="1"/>
        <v>14</v>
      </c>
      <c r="E58" s="12">
        <f t="shared" si="2"/>
        <v>0.73684210526315785</v>
      </c>
      <c r="F58" s="6">
        <f t="shared" si="3"/>
        <v>1</v>
      </c>
      <c r="G58" s="12">
        <f t="shared" si="4"/>
        <v>0.125</v>
      </c>
      <c r="H58" s="6">
        <f t="shared" si="5"/>
        <v>66</v>
      </c>
      <c r="I58" s="12">
        <f t="shared" si="6"/>
        <v>0.97058823529411764</v>
      </c>
      <c r="J58" s="6">
        <f t="shared" si="7"/>
        <v>3</v>
      </c>
      <c r="K58" s="14">
        <f t="shared" si="8"/>
        <v>1</v>
      </c>
      <c r="L58" s="17">
        <f>COUNTA($A58:$A$102 )/80</f>
        <v>0.5625</v>
      </c>
      <c r="N58" s="10" t="s">
        <v>56</v>
      </c>
      <c r="O58" t="s">
        <v>8</v>
      </c>
      <c r="P58" s="1">
        <v>44238</v>
      </c>
      <c r="Q58" t="s">
        <v>29</v>
      </c>
    </row>
    <row r="59" spans="1:17" x14ac:dyDescent="0.25">
      <c r="A59" s="1">
        <v>44264</v>
      </c>
      <c r="B59" s="6">
        <f t="shared" si="0"/>
        <v>7</v>
      </c>
      <c r="C59" s="12">
        <f t="shared" si="9"/>
        <v>0.20588235294117646</v>
      </c>
      <c r="D59" s="6">
        <f t="shared" si="1"/>
        <v>13</v>
      </c>
      <c r="E59" s="12">
        <f t="shared" si="2"/>
        <v>0.68421052631578949</v>
      </c>
      <c r="F59" s="6">
        <f t="shared" si="3"/>
        <v>1</v>
      </c>
      <c r="G59" s="12">
        <f t="shared" si="4"/>
        <v>0.125</v>
      </c>
      <c r="H59" s="6">
        <f t="shared" si="5"/>
        <v>65</v>
      </c>
      <c r="I59" s="12">
        <f t="shared" si="6"/>
        <v>0.95588235294117652</v>
      </c>
      <c r="J59" s="6">
        <f t="shared" si="7"/>
        <v>3</v>
      </c>
      <c r="K59" s="14">
        <f t="shared" si="8"/>
        <v>1</v>
      </c>
      <c r="L59" s="17">
        <f>COUNTA($A59:$A$102 )/80</f>
        <v>0.55000000000000004</v>
      </c>
      <c r="N59" s="10" t="s">
        <v>58</v>
      </c>
      <c r="O59" t="s">
        <v>8</v>
      </c>
      <c r="P59" s="1">
        <v>44238</v>
      </c>
      <c r="Q59" t="s">
        <v>29</v>
      </c>
    </row>
    <row r="60" spans="1:17" x14ac:dyDescent="0.25">
      <c r="A60" s="1">
        <v>44265</v>
      </c>
      <c r="B60" s="6">
        <f t="shared" si="0"/>
        <v>7</v>
      </c>
      <c r="C60" s="12">
        <f t="shared" si="9"/>
        <v>0.20588235294117646</v>
      </c>
      <c r="D60" s="6">
        <f t="shared" si="1"/>
        <v>9</v>
      </c>
      <c r="E60" s="12">
        <f t="shared" si="2"/>
        <v>0.47368421052631576</v>
      </c>
      <c r="F60" s="6">
        <f t="shared" si="3"/>
        <v>0</v>
      </c>
      <c r="G60" s="12">
        <f t="shared" si="4"/>
        <v>0</v>
      </c>
      <c r="H60" s="6">
        <f t="shared" si="5"/>
        <v>65</v>
      </c>
      <c r="I60" s="12">
        <f t="shared" si="6"/>
        <v>0.95588235294117652</v>
      </c>
      <c r="J60" s="6">
        <f t="shared" si="7"/>
        <v>3</v>
      </c>
      <c r="K60" s="14">
        <f t="shared" si="8"/>
        <v>1</v>
      </c>
      <c r="L60" s="17">
        <f>COUNTA($A60:$A$102 )/80</f>
        <v>0.53749999999999998</v>
      </c>
      <c r="N60" s="10" t="s">
        <v>59</v>
      </c>
      <c r="O60" t="s">
        <v>6</v>
      </c>
      <c r="P60" s="1">
        <v>44250</v>
      </c>
      <c r="Q60" t="s">
        <v>29</v>
      </c>
    </row>
    <row r="61" spans="1:17" x14ac:dyDescent="0.25">
      <c r="A61" s="1">
        <v>44266</v>
      </c>
      <c r="B61" s="6">
        <f t="shared" si="0"/>
        <v>7</v>
      </c>
      <c r="C61" s="12">
        <f t="shared" si="9"/>
        <v>0.20588235294117646</v>
      </c>
      <c r="D61" s="6">
        <f t="shared" si="1"/>
        <v>9</v>
      </c>
      <c r="E61" s="12">
        <f t="shared" si="2"/>
        <v>0.47368421052631576</v>
      </c>
      <c r="F61" s="6">
        <f t="shared" si="3"/>
        <v>0</v>
      </c>
      <c r="G61" s="12">
        <f t="shared" si="4"/>
        <v>0</v>
      </c>
      <c r="H61" s="6">
        <f t="shared" si="5"/>
        <v>64</v>
      </c>
      <c r="I61" s="12">
        <f t="shared" si="6"/>
        <v>0.94117647058823528</v>
      </c>
      <c r="J61" s="6">
        <f t="shared" si="7"/>
        <v>3</v>
      </c>
      <c r="K61" s="14">
        <f t="shared" si="8"/>
        <v>1</v>
      </c>
      <c r="L61" s="17">
        <f>COUNTA($A61:$A$102 )/80</f>
        <v>0.52500000000000002</v>
      </c>
      <c r="N61" s="10" t="s">
        <v>60</v>
      </c>
      <c r="O61" t="s">
        <v>8</v>
      </c>
      <c r="P61" s="1">
        <v>44251</v>
      </c>
      <c r="Q61" t="s">
        <v>29</v>
      </c>
    </row>
    <row r="62" spans="1:17" x14ac:dyDescent="0.25">
      <c r="A62" s="1">
        <v>44267</v>
      </c>
      <c r="B62" s="6">
        <f t="shared" si="0"/>
        <v>7</v>
      </c>
      <c r="C62" s="12">
        <f t="shared" si="9"/>
        <v>0.20588235294117646</v>
      </c>
      <c r="D62" s="6">
        <f t="shared" si="1"/>
        <v>9</v>
      </c>
      <c r="E62" s="12">
        <f t="shared" si="2"/>
        <v>0.47368421052631576</v>
      </c>
      <c r="F62" s="6">
        <f t="shared" si="3"/>
        <v>0</v>
      </c>
      <c r="G62" s="12">
        <f t="shared" si="4"/>
        <v>0</v>
      </c>
      <c r="H62" s="6">
        <f t="shared" si="5"/>
        <v>64</v>
      </c>
      <c r="I62" s="12">
        <f t="shared" si="6"/>
        <v>0.94117647058823528</v>
      </c>
      <c r="J62" s="6">
        <f t="shared" si="7"/>
        <v>3</v>
      </c>
      <c r="K62" s="14">
        <f t="shared" si="8"/>
        <v>1</v>
      </c>
      <c r="L62" s="17">
        <f>COUNTA($A62:$A$102 )/80</f>
        <v>0.51249999999999996</v>
      </c>
      <c r="N62" s="10" t="s">
        <v>61</v>
      </c>
      <c r="O62" t="s">
        <v>5</v>
      </c>
      <c r="P62" s="1">
        <v>44251</v>
      </c>
      <c r="Q62" t="s">
        <v>31</v>
      </c>
    </row>
    <row r="63" spans="1:17" x14ac:dyDescent="0.25">
      <c r="A63" s="1">
        <v>44268</v>
      </c>
      <c r="B63" s="6">
        <f t="shared" si="0"/>
        <v>7</v>
      </c>
      <c r="C63" s="12">
        <f t="shared" si="9"/>
        <v>0.20588235294117646</v>
      </c>
      <c r="D63" s="6">
        <f t="shared" si="1"/>
        <v>9</v>
      </c>
      <c r="E63" s="12">
        <f t="shared" si="2"/>
        <v>0.47368421052631576</v>
      </c>
      <c r="F63" s="6">
        <f t="shared" si="3"/>
        <v>0</v>
      </c>
      <c r="G63" s="12">
        <f t="shared" si="4"/>
        <v>0</v>
      </c>
      <c r="H63" s="6">
        <f t="shared" si="5"/>
        <v>64</v>
      </c>
      <c r="I63" s="12">
        <f t="shared" si="6"/>
        <v>0.94117647058823528</v>
      </c>
      <c r="J63" s="6">
        <f t="shared" si="7"/>
        <v>3</v>
      </c>
      <c r="K63" s="14">
        <f t="shared" si="8"/>
        <v>1</v>
      </c>
      <c r="L63" s="17">
        <f>COUNTA($A63:$A$102 )/80</f>
        <v>0.5</v>
      </c>
      <c r="N63" s="10" t="s">
        <v>62</v>
      </c>
      <c r="O63" t="s">
        <v>5</v>
      </c>
      <c r="P63" s="1">
        <v>44252</v>
      </c>
      <c r="Q63" t="s">
        <v>31</v>
      </c>
    </row>
    <row r="64" spans="1:17" x14ac:dyDescent="0.25">
      <c r="A64" s="1">
        <v>44269</v>
      </c>
      <c r="B64" s="6">
        <f t="shared" si="0"/>
        <v>7</v>
      </c>
      <c r="C64" s="12">
        <f t="shared" si="9"/>
        <v>0.20588235294117646</v>
      </c>
      <c r="D64" s="6">
        <f t="shared" si="1"/>
        <v>9</v>
      </c>
      <c r="E64" s="12">
        <f t="shared" si="2"/>
        <v>0.47368421052631576</v>
      </c>
      <c r="F64" s="6">
        <f t="shared" si="3"/>
        <v>0</v>
      </c>
      <c r="G64" s="12">
        <f t="shared" si="4"/>
        <v>0</v>
      </c>
      <c r="H64" s="6">
        <f t="shared" si="5"/>
        <v>64</v>
      </c>
      <c r="I64" s="12">
        <f t="shared" si="6"/>
        <v>0.94117647058823528</v>
      </c>
      <c r="J64" s="6">
        <f t="shared" si="7"/>
        <v>3</v>
      </c>
      <c r="K64" s="14">
        <f t="shared" si="8"/>
        <v>1</v>
      </c>
      <c r="L64" s="17">
        <f>COUNTA($A64:$A$102 )/80</f>
        <v>0.48749999999999999</v>
      </c>
      <c r="N64" s="10" t="s">
        <v>63</v>
      </c>
      <c r="O64" t="s">
        <v>5</v>
      </c>
      <c r="P64" s="1">
        <v>44252</v>
      </c>
      <c r="Q64" t="s">
        <v>31</v>
      </c>
    </row>
    <row r="65" spans="1:17" x14ac:dyDescent="0.25">
      <c r="A65" s="1">
        <v>44270</v>
      </c>
      <c r="B65" s="6">
        <f t="shared" si="0"/>
        <v>6</v>
      </c>
      <c r="C65" s="12">
        <f t="shared" si="9"/>
        <v>0.17647058823529413</v>
      </c>
      <c r="D65" s="6">
        <f t="shared" si="1"/>
        <v>8</v>
      </c>
      <c r="E65" s="12">
        <f t="shared" si="2"/>
        <v>0.42105263157894735</v>
      </c>
      <c r="F65" s="6">
        <f t="shared" si="3"/>
        <v>0</v>
      </c>
      <c r="G65" s="12">
        <f t="shared" si="4"/>
        <v>0</v>
      </c>
      <c r="H65" s="6">
        <f t="shared" si="5"/>
        <v>64</v>
      </c>
      <c r="I65" s="12">
        <f t="shared" si="6"/>
        <v>0.94117647058823528</v>
      </c>
      <c r="J65" s="6">
        <f t="shared" si="7"/>
        <v>3</v>
      </c>
      <c r="K65" s="14">
        <f t="shared" si="8"/>
        <v>1</v>
      </c>
      <c r="L65" s="17">
        <f>COUNTA($A65:$A$102 )/80</f>
        <v>0.47499999999999998</v>
      </c>
      <c r="N65" s="10" t="s">
        <v>64</v>
      </c>
      <c r="O65" t="s">
        <v>8</v>
      </c>
      <c r="P65" s="1">
        <v>44254</v>
      </c>
      <c r="Q65" t="s">
        <v>32</v>
      </c>
    </row>
    <row r="66" spans="1:17" x14ac:dyDescent="0.25">
      <c r="A66" s="1">
        <v>44271</v>
      </c>
      <c r="B66" s="6">
        <f t="shared" si="0"/>
        <v>6</v>
      </c>
      <c r="C66" s="12">
        <f t="shared" si="9"/>
        <v>0.17647058823529413</v>
      </c>
      <c r="D66" s="6">
        <f t="shared" si="1"/>
        <v>4</v>
      </c>
      <c r="E66" s="12">
        <f t="shared" si="2"/>
        <v>0.21052631578947367</v>
      </c>
      <c r="F66" s="6">
        <f t="shared" si="3"/>
        <v>0</v>
      </c>
      <c r="G66" s="12">
        <f t="shared" si="4"/>
        <v>0</v>
      </c>
      <c r="H66" s="6">
        <f t="shared" si="5"/>
        <v>64</v>
      </c>
      <c r="I66" s="12">
        <f t="shared" si="6"/>
        <v>0.94117647058823528</v>
      </c>
      <c r="J66" s="6">
        <f t="shared" si="7"/>
        <v>3</v>
      </c>
      <c r="K66" s="14">
        <f t="shared" si="8"/>
        <v>1</v>
      </c>
      <c r="L66" s="17">
        <f>COUNTA($A66:$A$102 )/80</f>
        <v>0.46250000000000002</v>
      </c>
      <c r="N66" s="10" t="s">
        <v>65</v>
      </c>
      <c r="O66" t="s">
        <v>7</v>
      </c>
      <c r="P66" s="1">
        <v>44254</v>
      </c>
      <c r="Q66" t="s">
        <v>29</v>
      </c>
    </row>
    <row r="67" spans="1:17" x14ac:dyDescent="0.25">
      <c r="A67" s="1">
        <v>44272</v>
      </c>
      <c r="B67" s="6">
        <f t="shared" si="0"/>
        <v>6</v>
      </c>
      <c r="C67" s="12">
        <f t="shared" si="9"/>
        <v>0.17647058823529413</v>
      </c>
      <c r="D67" s="6">
        <f t="shared" si="1"/>
        <v>3</v>
      </c>
      <c r="E67" s="12">
        <f t="shared" si="2"/>
        <v>0.15789473684210525</v>
      </c>
      <c r="F67" s="6">
        <f t="shared" si="3"/>
        <v>0</v>
      </c>
      <c r="G67" s="12">
        <f t="shared" si="4"/>
        <v>0</v>
      </c>
      <c r="H67" s="6">
        <f t="shared" si="5"/>
        <v>63</v>
      </c>
      <c r="I67" s="12">
        <f t="shared" si="6"/>
        <v>0.92647058823529416</v>
      </c>
      <c r="J67" s="6">
        <f t="shared" si="7"/>
        <v>3</v>
      </c>
      <c r="K67" s="14">
        <f t="shared" si="8"/>
        <v>1</v>
      </c>
      <c r="L67" s="17">
        <f>COUNTA($A67:$A$102 )/80</f>
        <v>0.45</v>
      </c>
      <c r="N67" s="10" t="s">
        <v>66</v>
      </c>
      <c r="O67" t="s">
        <v>7</v>
      </c>
      <c r="P67" s="1">
        <v>44256</v>
      </c>
      <c r="Q67" t="s">
        <v>31</v>
      </c>
    </row>
    <row r="68" spans="1:17" x14ac:dyDescent="0.25">
      <c r="A68" s="1">
        <v>44273</v>
      </c>
      <c r="B68" s="6">
        <f t="shared" si="0"/>
        <v>6</v>
      </c>
      <c r="C68" s="12">
        <f t="shared" si="9"/>
        <v>0.17647058823529413</v>
      </c>
      <c r="D68" s="6">
        <f t="shared" si="1"/>
        <v>3</v>
      </c>
      <c r="E68" s="12">
        <f t="shared" si="2"/>
        <v>0.15789473684210525</v>
      </c>
      <c r="F68" s="6">
        <f t="shared" si="3"/>
        <v>0</v>
      </c>
      <c r="G68" s="12">
        <f t="shared" si="4"/>
        <v>0</v>
      </c>
      <c r="H68" s="6">
        <f t="shared" si="5"/>
        <v>56</v>
      </c>
      <c r="I68" s="12">
        <f t="shared" si="6"/>
        <v>0.82352941176470584</v>
      </c>
      <c r="J68" s="6">
        <f t="shared" si="7"/>
        <v>3</v>
      </c>
      <c r="K68" s="14">
        <f t="shared" si="8"/>
        <v>1</v>
      </c>
      <c r="L68" s="17">
        <f>COUNTA($A68:$A$102 )/80</f>
        <v>0.4375</v>
      </c>
      <c r="N68" s="10" t="s">
        <v>67</v>
      </c>
      <c r="O68" t="s">
        <v>5</v>
      </c>
      <c r="P68" s="1">
        <v>44256</v>
      </c>
      <c r="Q68" t="s">
        <v>29</v>
      </c>
    </row>
    <row r="69" spans="1:17" x14ac:dyDescent="0.25">
      <c r="A69" s="1">
        <v>44274</v>
      </c>
      <c r="B69" s="6">
        <f t="shared" si="0"/>
        <v>6</v>
      </c>
      <c r="C69" s="12">
        <f t="shared" si="9"/>
        <v>0.17647058823529413</v>
      </c>
      <c r="D69" s="6">
        <f t="shared" si="1"/>
        <v>2</v>
      </c>
      <c r="E69" s="12">
        <f t="shared" si="2"/>
        <v>0.10526315789473684</v>
      </c>
      <c r="F69" s="6">
        <f t="shared" si="3"/>
        <v>0</v>
      </c>
      <c r="G69" s="12">
        <f t="shared" si="4"/>
        <v>0</v>
      </c>
      <c r="H69" s="6">
        <f t="shared" si="5"/>
        <v>56</v>
      </c>
      <c r="I69" s="12">
        <f t="shared" si="6"/>
        <v>0.82352941176470584</v>
      </c>
      <c r="J69" s="6">
        <f t="shared" si="7"/>
        <v>3</v>
      </c>
      <c r="K69" s="14">
        <f t="shared" si="8"/>
        <v>1</v>
      </c>
      <c r="L69" s="17">
        <f>COUNTA($A69:$A$102 )/80</f>
        <v>0.42499999999999999</v>
      </c>
      <c r="N69" s="10" t="s">
        <v>68</v>
      </c>
      <c r="O69" t="s">
        <v>8</v>
      </c>
      <c r="P69" s="1">
        <v>44256</v>
      </c>
      <c r="Q69" t="s">
        <v>32</v>
      </c>
    </row>
    <row r="70" spans="1:17" x14ac:dyDescent="0.25">
      <c r="A70" s="1">
        <v>44275</v>
      </c>
      <c r="B70" s="6">
        <f t="shared" si="0"/>
        <v>6</v>
      </c>
      <c r="C70" s="12">
        <f t="shared" si="9"/>
        <v>0.17647058823529413</v>
      </c>
      <c r="D70" s="6">
        <f t="shared" si="1"/>
        <v>2</v>
      </c>
      <c r="E70" s="12">
        <f t="shared" si="2"/>
        <v>0.10526315789473684</v>
      </c>
      <c r="F70" s="6">
        <f t="shared" si="3"/>
        <v>0</v>
      </c>
      <c r="G70" s="12">
        <f t="shared" si="4"/>
        <v>0</v>
      </c>
      <c r="H70" s="6">
        <f t="shared" si="5"/>
        <v>56</v>
      </c>
      <c r="I70" s="12">
        <f t="shared" si="6"/>
        <v>0.82352941176470584</v>
      </c>
      <c r="J70" s="6">
        <f t="shared" si="7"/>
        <v>3</v>
      </c>
      <c r="K70" s="14">
        <f t="shared" si="8"/>
        <v>1</v>
      </c>
      <c r="L70" s="17">
        <f>COUNTA($A70:$A$102 )/80</f>
        <v>0.41249999999999998</v>
      </c>
      <c r="N70" s="10" t="s">
        <v>69</v>
      </c>
      <c r="O70" t="s">
        <v>8</v>
      </c>
      <c r="P70" s="1">
        <v>44256</v>
      </c>
      <c r="Q70" t="s">
        <v>32</v>
      </c>
    </row>
    <row r="71" spans="1:17" x14ac:dyDescent="0.25">
      <c r="A71" s="1">
        <v>44276</v>
      </c>
      <c r="B71" s="6">
        <f t="shared" si="0"/>
        <v>6</v>
      </c>
      <c r="C71" s="12">
        <f t="shared" si="9"/>
        <v>0.17647058823529413</v>
      </c>
      <c r="D71" s="6">
        <f t="shared" si="1"/>
        <v>2</v>
      </c>
      <c r="E71" s="12">
        <f t="shared" si="2"/>
        <v>0.10526315789473684</v>
      </c>
      <c r="F71" s="6">
        <f t="shared" si="3"/>
        <v>0</v>
      </c>
      <c r="G71" s="12">
        <f t="shared" si="4"/>
        <v>0</v>
      </c>
      <c r="H71" s="6">
        <f t="shared" si="5"/>
        <v>56</v>
      </c>
      <c r="I71" s="12">
        <f t="shared" si="6"/>
        <v>0.82352941176470584</v>
      </c>
      <c r="J71" s="6">
        <f t="shared" si="7"/>
        <v>3</v>
      </c>
      <c r="K71" s="14">
        <f t="shared" si="8"/>
        <v>1</v>
      </c>
      <c r="L71" s="17">
        <f>COUNTA($A71:$A$102 )/80</f>
        <v>0.4</v>
      </c>
      <c r="N71" s="10" t="s">
        <v>70</v>
      </c>
      <c r="O71" t="s">
        <v>8</v>
      </c>
      <c r="P71" s="1">
        <v>44258</v>
      </c>
      <c r="Q71" t="s">
        <v>32</v>
      </c>
    </row>
    <row r="72" spans="1:17" x14ac:dyDescent="0.25">
      <c r="A72" s="1">
        <v>44277</v>
      </c>
      <c r="B72" s="6">
        <f t="shared" si="0"/>
        <v>6</v>
      </c>
      <c r="C72" s="12">
        <f t="shared" si="9"/>
        <v>0.17647058823529413</v>
      </c>
      <c r="D72" s="6">
        <f t="shared" si="1"/>
        <v>2</v>
      </c>
      <c r="E72" s="12">
        <f t="shared" si="2"/>
        <v>0.10526315789473684</v>
      </c>
      <c r="F72" s="6">
        <f t="shared" si="3"/>
        <v>0</v>
      </c>
      <c r="G72" s="12">
        <f t="shared" si="4"/>
        <v>0</v>
      </c>
      <c r="H72" s="6">
        <f t="shared" si="5"/>
        <v>53</v>
      </c>
      <c r="I72" s="12">
        <f t="shared" si="6"/>
        <v>0.77941176470588236</v>
      </c>
      <c r="J72" s="6">
        <f t="shared" si="7"/>
        <v>3</v>
      </c>
      <c r="K72" s="14">
        <f t="shared" si="8"/>
        <v>1</v>
      </c>
      <c r="L72" s="17">
        <f>COUNTA($A72:$A$102 )/80</f>
        <v>0.38750000000000001</v>
      </c>
      <c r="N72" s="10" t="s">
        <v>71</v>
      </c>
      <c r="O72" t="s">
        <v>8</v>
      </c>
      <c r="P72" s="1">
        <v>44258</v>
      </c>
      <c r="Q72" t="s">
        <v>32</v>
      </c>
    </row>
    <row r="73" spans="1:17" x14ac:dyDescent="0.25">
      <c r="A73" s="1">
        <v>44278</v>
      </c>
      <c r="B73" s="6">
        <f t="shared" si="0"/>
        <v>6</v>
      </c>
      <c r="C73" s="12">
        <f t="shared" si="9"/>
        <v>0.17647058823529413</v>
      </c>
      <c r="D73" s="6">
        <f t="shared" si="1"/>
        <v>2</v>
      </c>
      <c r="E73" s="12">
        <f t="shared" si="2"/>
        <v>0.10526315789473684</v>
      </c>
      <c r="F73" s="6">
        <f t="shared" si="3"/>
        <v>0</v>
      </c>
      <c r="G73" s="12">
        <f t="shared" si="4"/>
        <v>0</v>
      </c>
      <c r="H73" s="6">
        <f t="shared" si="5"/>
        <v>51</v>
      </c>
      <c r="I73" s="12">
        <f t="shared" si="6"/>
        <v>0.75</v>
      </c>
      <c r="J73" s="6">
        <f t="shared" si="7"/>
        <v>3</v>
      </c>
      <c r="K73" s="14">
        <f t="shared" si="8"/>
        <v>1</v>
      </c>
      <c r="L73" s="17">
        <f>COUNTA($A73:$A$102 )/80</f>
        <v>0.375</v>
      </c>
      <c r="N73" t="s">
        <v>72</v>
      </c>
      <c r="O73" t="s">
        <v>5</v>
      </c>
      <c r="P73" s="1">
        <v>44271</v>
      </c>
      <c r="Q73" t="s">
        <v>32</v>
      </c>
    </row>
    <row r="74" spans="1:17" x14ac:dyDescent="0.25">
      <c r="A74" s="1">
        <v>44279</v>
      </c>
      <c r="B74" s="6">
        <f t="shared" si="0"/>
        <v>6</v>
      </c>
      <c r="C74" s="12">
        <f t="shared" si="9"/>
        <v>0.17647058823529413</v>
      </c>
      <c r="D74" s="6">
        <f t="shared" si="1"/>
        <v>1</v>
      </c>
      <c r="E74" s="12">
        <f t="shared" si="2"/>
        <v>5.2631578947368418E-2</v>
      </c>
      <c r="F74" s="6">
        <f t="shared" si="3"/>
        <v>0</v>
      </c>
      <c r="G74" s="12">
        <f t="shared" si="4"/>
        <v>0</v>
      </c>
      <c r="H74" s="6">
        <f t="shared" si="5"/>
        <v>50</v>
      </c>
      <c r="I74" s="12">
        <f t="shared" si="6"/>
        <v>0.73529411764705888</v>
      </c>
      <c r="J74" s="6">
        <f t="shared" si="7"/>
        <v>3</v>
      </c>
      <c r="K74" s="14">
        <f t="shared" si="8"/>
        <v>1</v>
      </c>
      <c r="L74" s="17">
        <f>COUNTA($A74:$A$102 )/80</f>
        <v>0.36249999999999999</v>
      </c>
      <c r="N74" t="s">
        <v>73</v>
      </c>
      <c r="O74" t="s">
        <v>5</v>
      </c>
      <c r="P74" s="1">
        <v>44271</v>
      </c>
      <c r="Q74" t="s">
        <v>32</v>
      </c>
    </row>
    <row r="75" spans="1:17" x14ac:dyDescent="0.25">
      <c r="A75" s="1">
        <v>44280</v>
      </c>
      <c r="B75" s="6">
        <f t="shared" si="0"/>
        <v>6</v>
      </c>
      <c r="C75" s="12">
        <f t="shared" si="9"/>
        <v>0.17647058823529413</v>
      </c>
      <c r="D75" s="6">
        <f t="shared" si="1"/>
        <v>1</v>
      </c>
      <c r="E75" s="12">
        <f t="shared" si="2"/>
        <v>5.2631578947368418E-2</v>
      </c>
      <c r="F75" s="6">
        <f t="shared" si="3"/>
        <v>0</v>
      </c>
      <c r="G75" s="12">
        <f t="shared" si="4"/>
        <v>0</v>
      </c>
      <c r="H75" s="6">
        <f t="shared" si="5"/>
        <v>50</v>
      </c>
      <c r="I75" s="12">
        <f t="shared" si="6"/>
        <v>0.73529411764705888</v>
      </c>
      <c r="J75" s="6">
        <f t="shared" si="7"/>
        <v>3</v>
      </c>
      <c r="K75" s="14">
        <f t="shared" si="8"/>
        <v>1</v>
      </c>
      <c r="L75" s="17">
        <f>COUNTA($A75:$A$102 )/80</f>
        <v>0.35</v>
      </c>
      <c r="N75" t="s">
        <v>74</v>
      </c>
      <c r="O75" t="s">
        <v>6</v>
      </c>
      <c r="P75" s="1">
        <v>44279</v>
      </c>
      <c r="Q75" t="s">
        <v>32</v>
      </c>
    </row>
    <row r="76" spans="1:17" x14ac:dyDescent="0.25">
      <c r="A76" s="1">
        <v>44281</v>
      </c>
      <c r="B76" s="6">
        <f t="shared" si="0"/>
        <v>6</v>
      </c>
      <c r="C76" s="12">
        <f t="shared" si="9"/>
        <v>0.17647058823529413</v>
      </c>
      <c r="D76" s="6">
        <f t="shared" si="1"/>
        <v>1</v>
      </c>
      <c r="E76" s="12">
        <f t="shared" si="2"/>
        <v>5.2631578947368418E-2</v>
      </c>
      <c r="F76" s="6">
        <f t="shared" si="3"/>
        <v>0</v>
      </c>
      <c r="G76" s="12">
        <f t="shared" si="4"/>
        <v>0</v>
      </c>
      <c r="H76" s="6">
        <f t="shared" si="5"/>
        <v>50</v>
      </c>
      <c r="I76" s="12">
        <f t="shared" si="6"/>
        <v>0.73529411764705888</v>
      </c>
      <c r="J76" s="6">
        <f t="shared" si="7"/>
        <v>3</v>
      </c>
      <c r="K76" s="14">
        <f t="shared" si="8"/>
        <v>1</v>
      </c>
      <c r="L76" s="17">
        <f>COUNTA($A76:$A$102 )/80</f>
        <v>0.33750000000000002</v>
      </c>
      <c r="N76" t="s">
        <v>75</v>
      </c>
      <c r="O76" t="s">
        <v>5</v>
      </c>
      <c r="P76" s="1">
        <v>44271</v>
      </c>
      <c r="Q76" t="s">
        <v>32</v>
      </c>
    </row>
    <row r="77" spans="1:17" x14ac:dyDescent="0.25">
      <c r="A77" s="1">
        <v>44282</v>
      </c>
      <c r="B77" s="6">
        <f t="shared" si="0"/>
        <v>6</v>
      </c>
      <c r="C77" s="12">
        <f t="shared" si="9"/>
        <v>0.17647058823529413</v>
      </c>
      <c r="D77" s="6">
        <f t="shared" si="1"/>
        <v>1</v>
      </c>
      <c r="E77" s="12">
        <f t="shared" si="2"/>
        <v>5.2631578947368418E-2</v>
      </c>
      <c r="F77" s="6">
        <f t="shared" si="3"/>
        <v>0</v>
      </c>
      <c r="G77" s="12">
        <f t="shared" si="4"/>
        <v>0</v>
      </c>
      <c r="H77" s="6">
        <f t="shared" si="5"/>
        <v>49</v>
      </c>
      <c r="I77" s="12">
        <f t="shared" si="6"/>
        <v>0.72058823529411764</v>
      </c>
      <c r="J77" s="6">
        <f t="shared" si="7"/>
        <v>3</v>
      </c>
      <c r="K77" s="14">
        <f t="shared" si="8"/>
        <v>1</v>
      </c>
      <c r="L77" s="17">
        <f>COUNTA($A77:$A$102 )/80</f>
        <v>0.32500000000000001</v>
      </c>
      <c r="N77" t="s">
        <v>76</v>
      </c>
      <c r="O77" t="s">
        <v>5</v>
      </c>
      <c r="P77" s="1">
        <v>44272</v>
      </c>
      <c r="Q77" t="s">
        <v>32</v>
      </c>
    </row>
    <row r="78" spans="1:17" x14ac:dyDescent="0.25">
      <c r="A78" s="1">
        <v>44283</v>
      </c>
      <c r="B78" s="6">
        <f t="shared" si="0"/>
        <v>6</v>
      </c>
      <c r="C78" s="12">
        <f t="shared" si="9"/>
        <v>0.17647058823529413</v>
      </c>
      <c r="D78" s="6">
        <f t="shared" si="1"/>
        <v>1</v>
      </c>
      <c r="E78" s="12">
        <f t="shared" si="2"/>
        <v>5.2631578947368418E-2</v>
      </c>
      <c r="F78" s="6">
        <f t="shared" si="3"/>
        <v>0</v>
      </c>
      <c r="G78" s="12">
        <f t="shared" si="4"/>
        <v>0</v>
      </c>
      <c r="H78" s="6">
        <f t="shared" si="5"/>
        <v>49</v>
      </c>
      <c r="I78" s="12">
        <f t="shared" si="6"/>
        <v>0.72058823529411764</v>
      </c>
      <c r="J78" s="6">
        <f t="shared" si="7"/>
        <v>3</v>
      </c>
      <c r="K78" s="14">
        <f t="shared" si="8"/>
        <v>1</v>
      </c>
      <c r="L78" s="17">
        <f>COUNTA($A78:$A$102 )/80</f>
        <v>0.3125</v>
      </c>
      <c r="N78" t="s">
        <v>77</v>
      </c>
      <c r="O78" t="s">
        <v>5</v>
      </c>
      <c r="P78" s="1">
        <v>44271</v>
      </c>
      <c r="Q78" t="s">
        <v>32</v>
      </c>
    </row>
    <row r="79" spans="1:17" x14ac:dyDescent="0.25">
      <c r="A79" s="1">
        <v>44284</v>
      </c>
      <c r="B79" s="6">
        <f t="shared" si="0"/>
        <v>6</v>
      </c>
      <c r="C79" s="12">
        <f t="shared" si="9"/>
        <v>0.17647058823529413</v>
      </c>
      <c r="D79" s="6">
        <f t="shared" si="1"/>
        <v>1</v>
      </c>
      <c r="E79" s="12">
        <f t="shared" si="2"/>
        <v>5.2631578947368418E-2</v>
      </c>
      <c r="F79" s="6">
        <f t="shared" si="3"/>
        <v>0</v>
      </c>
      <c r="G79" s="12">
        <f t="shared" si="4"/>
        <v>0</v>
      </c>
      <c r="H79" s="6">
        <f t="shared" si="5"/>
        <v>44</v>
      </c>
      <c r="I79" s="12">
        <f t="shared" si="6"/>
        <v>0.6470588235294118</v>
      </c>
      <c r="J79" s="6">
        <f t="shared" si="7"/>
        <v>3</v>
      </c>
      <c r="K79" s="14">
        <f t="shared" si="8"/>
        <v>1</v>
      </c>
      <c r="L79" s="17">
        <f>COUNTA($A79:$A$102 )/80</f>
        <v>0.3</v>
      </c>
      <c r="N79" t="s">
        <v>78</v>
      </c>
      <c r="O79" t="s">
        <v>5</v>
      </c>
      <c r="P79" s="1">
        <v>44274</v>
      </c>
      <c r="Q79" t="s">
        <v>32</v>
      </c>
    </row>
    <row r="80" spans="1:17" x14ac:dyDescent="0.25">
      <c r="A80" s="1">
        <v>44285</v>
      </c>
      <c r="B80" s="6">
        <f t="shared" si="0"/>
        <v>6</v>
      </c>
      <c r="C80" s="12">
        <f t="shared" si="9"/>
        <v>0.17647058823529413</v>
      </c>
      <c r="D80" s="6">
        <f t="shared" si="1"/>
        <v>1</v>
      </c>
      <c r="E80" s="12">
        <f t="shared" si="2"/>
        <v>5.2631578947368418E-2</v>
      </c>
      <c r="F80" s="6">
        <f t="shared" si="3"/>
        <v>0</v>
      </c>
      <c r="G80" s="12">
        <f t="shared" si="4"/>
        <v>0</v>
      </c>
      <c r="H80" s="6">
        <f t="shared" si="5"/>
        <v>41</v>
      </c>
      <c r="I80" s="12">
        <f t="shared" si="6"/>
        <v>0.6029411764705882</v>
      </c>
      <c r="J80" s="6">
        <f t="shared" si="7"/>
        <v>3</v>
      </c>
      <c r="K80" s="14">
        <f t="shared" si="8"/>
        <v>1</v>
      </c>
      <c r="L80" s="17">
        <f>COUNTA($A80:$A$102 )/80</f>
        <v>0.28749999999999998</v>
      </c>
      <c r="N80" t="s">
        <v>79</v>
      </c>
      <c r="O80" t="s">
        <v>7</v>
      </c>
      <c r="P80" s="1">
        <v>44272</v>
      </c>
      <c r="Q80" t="s">
        <v>33</v>
      </c>
    </row>
    <row r="81" spans="1:17" x14ac:dyDescent="0.25">
      <c r="A81" s="1">
        <v>44286</v>
      </c>
      <c r="B81" s="6">
        <f t="shared" si="0"/>
        <v>5</v>
      </c>
      <c r="C81" s="12">
        <f t="shared" si="9"/>
        <v>0.14705882352941177</v>
      </c>
      <c r="D81" s="6">
        <f t="shared" si="1"/>
        <v>1</v>
      </c>
      <c r="E81" s="12">
        <f t="shared" si="2"/>
        <v>5.2631578947368418E-2</v>
      </c>
      <c r="F81" s="6">
        <f t="shared" si="3"/>
        <v>0</v>
      </c>
      <c r="G81" s="12">
        <f t="shared" si="4"/>
        <v>0</v>
      </c>
      <c r="H81" s="6">
        <f t="shared" si="5"/>
        <v>39</v>
      </c>
      <c r="I81" s="12">
        <f t="shared" si="6"/>
        <v>0.57352941176470584</v>
      </c>
      <c r="J81" s="6">
        <f t="shared" si="7"/>
        <v>3</v>
      </c>
      <c r="K81" s="14">
        <f t="shared" si="8"/>
        <v>1</v>
      </c>
      <c r="L81" s="17">
        <f>COUNTA($A81:$A$102 )/80</f>
        <v>0.27500000000000002</v>
      </c>
      <c r="N81" t="s">
        <v>80</v>
      </c>
      <c r="O81" t="s">
        <v>7</v>
      </c>
      <c r="P81" s="1">
        <v>44273</v>
      </c>
      <c r="Q81" t="s">
        <v>33</v>
      </c>
    </row>
    <row r="82" spans="1:17" x14ac:dyDescent="0.25">
      <c r="A82" s="1">
        <v>44287</v>
      </c>
      <c r="B82" s="6">
        <f t="shared" si="0"/>
        <v>5</v>
      </c>
      <c r="C82" s="12">
        <f t="shared" si="9"/>
        <v>0.14705882352941177</v>
      </c>
      <c r="D82" s="6">
        <f t="shared" si="1"/>
        <v>1</v>
      </c>
      <c r="E82" s="12">
        <f t="shared" si="2"/>
        <v>5.2631578947368418E-2</v>
      </c>
      <c r="F82" s="6">
        <f t="shared" si="3"/>
        <v>0</v>
      </c>
      <c r="G82" s="12">
        <f t="shared" si="4"/>
        <v>0</v>
      </c>
      <c r="H82" s="6">
        <f t="shared" si="5"/>
        <v>38</v>
      </c>
      <c r="I82" s="12">
        <f t="shared" si="6"/>
        <v>0.55882352941176472</v>
      </c>
      <c r="J82" s="6">
        <f t="shared" si="7"/>
        <v>3</v>
      </c>
      <c r="K82" s="14">
        <f t="shared" si="8"/>
        <v>1</v>
      </c>
      <c r="L82" s="17">
        <f>COUNTA($A82:$A$102 )/80</f>
        <v>0.26250000000000001</v>
      </c>
      <c r="N82" t="s">
        <v>81</v>
      </c>
      <c r="O82" t="s">
        <v>7</v>
      </c>
      <c r="P82" s="1">
        <v>44273</v>
      </c>
      <c r="Q82" t="s">
        <v>33</v>
      </c>
    </row>
    <row r="83" spans="1:17" x14ac:dyDescent="0.25">
      <c r="A83" s="1">
        <v>44288</v>
      </c>
      <c r="B83" s="6">
        <f t="shared" si="0"/>
        <v>5</v>
      </c>
      <c r="C83" s="12">
        <f t="shared" si="9"/>
        <v>0.14705882352941177</v>
      </c>
      <c r="D83" s="6">
        <f t="shared" si="1"/>
        <v>1</v>
      </c>
      <c r="E83" s="12">
        <f t="shared" si="2"/>
        <v>5.2631578947368418E-2</v>
      </c>
      <c r="F83" s="6">
        <f t="shared" si="3"/>
        <v>0</v>
      </c>
      <c r="G83" s="12">
        <f t="shared" si="4"/>
        <v>0</v>
      </c>
      <c r="H83" s="6">
        <f t="shared" si="5"/>
        <v>38</v>
      </c>
      <c r="I83" s="12">
        <f t="shared" si="6"/>
        <v>0.55882352941176472</v>
      </c>
      <c r="J83" s="6">
        <f t="shared" si="7"/>
        <v>3</v>
      </c>
      <c r="K83" s="14">
        <f t="shared" si="8"/>
        <v>1</v>
      </c>
      <c r="L83" s="17">
        <f>COUNTA($A83:$A$102 )/80</f>
        <v>0.25</v>
      </c>
      <c r="N83" t="s">
        <v>82</v>
      </c>
      <c r="O83" t="s">
        <v>7</v>
      </c>
      <c r="P83" s="1">
        <v>44273</v>
      </c>
      <c r="Q83" t="s">
        <v>33</v>
      </c>
    </row>
    <row r="84" spans="1:17" x14ac:dyDescent="0.25">
      <c r="A84" s="1">
        <v>44289</v>
      </c>
      <c r="B84" s="6">
        <f t="shared" si="0"/>
        <v>5</v>
      </c>
      <c r="C84" s="12">
        <f t="shared" si="9"/>
        <v>0.14705882352941177</v>
      </c>
      <c r="D84" s="6">
        <f t="shared" si="1"/>
        <v>1</v>
      </c>
      <c r="E84" s="12">
        <f t="shared" si="2"/>
        <v>5.2631578947368418E-2</v>
      </c>
      <c r="F84" s="6">
        <f t="shared" si="3"/>
        <v>0</v>
      </c>
      <c r="G84" s="12">
        <f t="shared" si="4"/>
        <v>0</v>
      </c>
      <c r="H84" s="6">
        <f t="shared" si="5"/>
        <v>38</v>
      </c>
      <c r="I84" s="12">
        <f t="shared" si="6"/>
        <v>0.55882352941176472</v>
      </c>
      <c r="J84" s="6">
        <f t="shared" si="7"/>
        <v>3</v>
      </c>
      <c r="K84" s="14">
        <f t="shared" si="8"/>
        <v>1</v>
      </c>
      <c r="L84" s="17">
        <f>COUNTA($A84:$A$102 )/80</f>
        <v>0.23749999999999999</v>
      </c>
      <c r="N84" t="s">
        <v>83</v>
      </c>
      <c r="O84" t="s">
        <v>7</v>
      </c>
      <c r="P84" s="1">
        <v>44273</v>
      </c>
      <c r="Q84" t="s">
        <v>33</v>
      </c>
    </row>
    <row r="85" spans="1:17" x14ac:dyDescent="0.25">
      <c r="A85" s="1">
        <v>44290</v>
      </c>
      <c r="B85" s="6">
        <f t="shared" si="0"/>
        <v>5</v>
      </c>
      <c r="C85" s="12">
        <f t="shared" si="9"/>
        <v>0.14705882352941177</v>
      </c>
      <c r="D85" s="6">
        <f t="shared" si="1"/>
        <v>1</v>
      </c>
      <c r="E85" s="12">
        <f t="shared" si="2"/>
        <v>5.2631578947368418E-2</v>
      </c>
      <c r="F85" s="6">
        <f t="shared" si="3"/>
        <v>0</v>
      </c>
      <c r="G85" s="12">
        <f t="shared" si="4"/>
        <v>0</v>
      </c>
      <c r="H85" s="6">
        <f t="shared" si="5"/>
        <v>37</v>
      </c>
      <c r="I85" s="12">
        <f t="shared" si="6"/>
        <v>0.54411764705882348</v>
      </c>
      <c r="J85" s="6">
        <f t="shared" si="7"/>
        <v>3</v>
      </c>
      <c r="K85" s="14">
        <f t="shared" si="8"/>
        <v>1</v>
      </c>
      <c r="L85" s="17">
        <f>COUNTA($A85:$A$102 )/80</f>
        <v>0.22500000000000001</v>
      </c>
      <c r="N85" t="s">
        <v>84</v>
      </c>
      <c r="O85" t="s">
        <v>7</v>
      </c>
      <c r="P85" s="1">
        <v>44273</v>
      </c>
      <c r="Q85" t="s">
        <v>33</v>
      </c>
    </row>
    <row r="86" spans="1:17" x14ac:dyDescent="0.25">
      <c r="A86" s="1">
        <v>44291</v>
      </c>
      <c r="B86" s="6">
        <f t="shared" si="0"/>
        <v>5</v>
      </c>
      <c r="C86" s="12">
        <f t="shared" si="9"/>
        <v>0.14705882352941177</v>
      </c>
      <c r="D86" s="6">
        <f t="shared" si="1"/>
        <v>1</v>
      </c>
      <c r="E86" s="12">
        <f t="shared" si="2"/>
        <v>5.2631578947368418E-2</v>
      </c>
      <c r="F86" s="6">
        <f t="shared" si="3"/>
        <v>0</v>
      </c>
      <c r="G86" s="12">
        <f t="shared" si="4"/>
        <v>0</v>
      </c>
      <c r="H86" s="6">
        <f t="shared" si="5"/>
        <v>36</v>
      </c>
      <c r="I86" s="12">
        <f t="shared" si="6"/>
        <v>0.52941176470588236</v>
      </c>
      <c r="J86" s="6">
        <f t="shared" si="7"/>
        <v>3</v>
      </c>
      <c r="K86" s="14">
        <f t="shared" si="8"/>
        <v>1</v>
      </c>
      <c r="L86" s="17">
        <f>COUNTA($A86:$A$102 )/80</f>
        <v>0.21249999999999999</v>
      </c>
      <c r="N86" t="s">
        <v>85</v>
      </c>
      <c r="O86" t="s">
        <v>7</v>
      </c>
      <c r="P86" s="1">
        <v>44273</v>
      </c>
      <c r="Q86" t="s">
        <v>33</v>
      </c>
    </row>
    <row r="87" spans="1:17" x14ac:dyDescent="0.25">
      <c r="A87" s="1">
        <v>44292</v>
      </c>
      <c r="B87" s="6">
        <f t="shared" si="0"/>
        <v>5</v>
      </c>
      <c r="C87" s="12">
        <f t="shared" si="9"/>
        <v>0.14705882352941177</v>
      </c>
      <c r="D87" s="6">
        <f t="shared" si="1"/>
        <v>1</v>
      </c>
      <c r="E87" s="12">
        <f t="shared" si="2"/>
        <v>5.2631578947368418E-2</v>
      </c>
      <c r="F87" s="6">
        <f t="shared" si="3"/>
        <v>0</v>
      </c>
      <c r="G87" s="12">
        <f t="shared" si="4"/>
        <v>0</v>
      </c>
      <c r="H87" s="6">
        <f t="shared" si="5"/>
        <v>36</v>
      </c>
      <c r="I87" s="12">
        <f t="shared" si="6"/>
        <v>0.52941176470588236</v>
      </c>
      <c r="J87" s="6">
        <f t="shared" si="7"/>
        <v>3</v>
      </c>
      <c r="K87" s="14">
        <f t="shared" si="8"/>
        <v>1</v>
      </c>
      <c r="L87" s="17">
        <f>COUNTA($A87:$A$102 )/80</f>
        <v>0.2</v>
      </c>
      <c r="N87" t="s">
        <v>86</v>
      </c>
      <c r="O87" t="s">
        <v>7</v>
      </c>
      <c r="P87" s="1">
        <v>44273</v>
      </c>
      <c r="Q87" t="s">
        <v>33</v>
      </c>
    </row>
    <row r="88" spans="1:17" x14ac:dyDescent="0.25">
      <c r="A88" s="1">
        <v>44293</v>
      </c>
      <c r="B88" s="6">
        <f t="shared" ref="B88:B102" si="10">COUNTIFS($P$22:$P$300, "&gt;"&amp;A88, $Q$22:$Q$300, "r")</f>
        <v>5</v>
      </c>
      <c r="C88" s="12">
        <f t="shared" si="9"/>
        <v>0.14705882352941177</v>
      </c>
      <c r="D88" s="6">
        <f t="shared" ref="D88:D102" si="11">COUNTIFS($P$22:$P$300, "&gt;"&amp;A88, $Q$22:$Q$300, "h")</f>
        <v>1</v>
      </c>
      <c r="E88" s="12">
        <f t="shared" ref="E88:E102" si="12">D88/$D$23</f>
        <v>5.2631578947368418E-2</v>
      </c>
      <c r="F88" s="6">
        <f t="shared" ref="F88:F102" si="13">COUNTIFS($P$22:$P$300, "&gt;"&amp;A88, $Q$22:$Q$300, "l")</f>
        <v>0</v>
      </c>
      <c r="G88" s="12">
        <f t="shared" ref="G88:G102" si="14">F88/$F$23</f>
        <v>0</v>
      </c>
      <c r="H88" s="6">
        <f t="shared" ref="H88:H102" si="15">COUNTIFS($P$22:$P$300, "&gt;"&amp;A88, $Q$22:$Q$300, "d")</f>
        <v>33</v>
      </c>
      <c r="I88" s="12">
        <f t="shared" ref="I88:I102" si="16">H88/$H$23</f>
        <v>0.48529411764705882</v>
      </c>
      <c r="J88" s="6">
        <f t="shared" ref="J88:J102" si="17">COUNTIFS($P$22:$P$300, "&gt;"&amp;A88, $Q$22:$Q$300, "t")</f>
        <v>3</v>
      </c>
      <c r="K88" s="14">
        <f t="shared" ref="K88:K102" si="18">J88/$J$23</f>
        <v>1</v>
      </c>
      <c r="L88" s="17">
        <f>COUNTA($A88:$A$102 )/80</f>
        <v>0.1875</v>
      </c>
      <c r="N88" t="s">
        <v>87</v>
      </c>
      <c r="O88" t="s">
        <v>7</v>
      </c>
      <c r="P88" s="1">
        <v>44277</v>
      </c>
      <c r="Q88" t="s">
        <v>33</v>
      </c>
    </row>
    <row r="89" spans="1:17" x14ac:dyDescent="0.25">
      <c r="A89" s="1">
        <v>44294</v>
      </c>
      <c r="B89" s="6">
        <f t="shared" si="10"/>
        <v>5</v>
      </c>
      <c r="C89" s="12">
        <f t="shared" ref="C89:C102" si="19">B89/$B$23</f>
        <v>0.14705882352941177</v>
      </c>
      <c r="D89" s="6">
        <f t="shared" si="11"/>
        <v>1</v>
      </c>
      <c r="E89" s="12">
        <f t="shared" si="12"/>
        <v>5.2631578947368418E-2</v>
      </c>
      <c r="F89" s="6">
        <f t="shared" si="13"/>
        <v>0</v>
      </c>
      <c r="G89" s="12">
        <f t="shared" si="14"/>
        <v>0</v>
      </c>
      <c r="H89" s="6">
        <f t="shared" si="15"/>
        <v>32</v>
      </c>
      <c r="I89" s="12">
        <f t="shared" si="16"/>
        <v>0.47058823529411764</v>
      </c>
      <c r="J89" s="6">
        <f t="shared" si="17"/>
        <v>3</v>
      </c>
      <c r="K89" s="14">
        <f t="shared" si="18"/>
        <v>1</v>
      </c>
      <c r="L89" s="17">
        <f>COUNTA($A89:$A$102 )/80</f>
        <v>0.17499999999999999</v>
      </c>
      <c r="N89" t="s">
        <v>88</v>
      </c>
      <c r="O89" t="s">
        <v>7</v>
      </c>
      <c r="P89" s="1">
        <v>44277</v>
      </c>
      <c r="Q89" t="s">
        <v>33</v>
      </c>
    </row>
    <row r="90" spans="1:17" x14ac:dyDescent="0.25">
      <c r="A90" s="1">
        <v>44295</v>
      </c>
      <c r="B90" s="6">
        <f t="shared" si="10"/>
        <v>5</v>
      </c>
      <c r="C90" s="12">
        <f t="shared" si="19"/>
        <v>0.14705882352941177</v>
      </c>
      <c r="D90" s="6">
        <f t="shared" si="11"/>
        <v>1</v>
      </c>
      <c r="E90" s="12">
        <f t="shared" si="12"/>
        <v>5.2631578947368418E-2</v>
      </c>
      <c r="F90" s="6">
        <f t="shared" si="13"/>
        <v>0</v>
      </c>
      <c r="G90" s="12">
        <f t="shared" si="14"/>
        <v>0</v>
      </c>
      <c r="H90" s="6">
        <f t="shared" si="15"/>
        <v>31</v>
      </c>
      <c r="I90" s="12">
        <f t="shared" si="16"/>
        <v>0.45588235294117646</v>
      </c>
      <c r="J90" s="6">
        <f t="shared" si="17"/>
        <v>3</v>
      </c>
      <c r="K90" s="14">
        <f t="shared" si="18"/>
        <v>1</v>
      </c>
      <c r="L90" s="17">
        <f>COUNTA($A90:$A$102 )/80</f>
        <v>0.16250000000000001</v>
      </c>
      <c r="N90" t="s">
        <v>89</v>
      </c>
      <c r="O90" t="s">
        <v>8</v>
      </c>
      <c r="P90" s="1">
        <v>44284</v>
      </c>
      <c r="Q90" t="s">
        <v>33</v>
      </c>
    </row>
    <row r="91" spans="1:17" x14ac:dyDescent="0.25">
      <c r="A91" s="1">
        <v>44296</v>
      </c>
      <c r="B91" s="6">
        <f t="shared" si="10"/>
        <v>5</v>
      </c>
      <c r="C91" s="12">
        <f t="shared" si="19"/>
        <v>0.14705882352941177</v>
      </c>
      <c r="D91" s="6">
        <f t="shared" si="11"/>
        <v>1</v>
      </c>
      <c r="E91" s="12">
        <f t="shared" si="12"/>
        <v>5.2631578947368418E-2</v>
      </c>
      <c r="F91" s="6">
        <f t="shared" si="13"/>
        <v>0</v>
      </c>
      <c r="G91" s="12">
        <f t="shared" si="14"/>
        <v>0</v>
      </c>
      <c r="H91" s="6">
        <f t="shared" si="15"/>
        <v>22</v>
      </c>
      <c r="I91" s="12">
        <f t="shared" si="16"/>
        <v>0.3235294117647059</v>
      </c>
      <c r="J91" s="6">
        <f t="shared" si="17"/>
        <v>3</v>
      </c>
      <c r="K91" s="14">
        <f t="shared" si="18"/>
        <v>1</v>
      </c>
      <c r="L91" s="17">
        <f>COUNTA($A91:$A$102 )/80</f>
        <v>0.15</v>
      </c>
      <c r="N91" t="s">
        <v>90</v>
      </c>
      <c r="O91" t="s">
        <v>5</v>
      </c>
      <c r="P91" s="1">
        <v>44277</v>
      </c>
      <c r="Q91" t="s">
        <v>33</v>
      </c>
    </row>
    <row r="92" spans="1:17" x14ac:dyDescent="0.25">
      <c r="A92" s="1">
        <v>44297</v>
      </c>
      <c r="B92" s="6">
        <f t="shared" si="10"/>
        <v>5</v>
      </c>
      <c r="C92" s="12">
        <f t="shared" si="19"/>
        <v>0.14705882352941177</v>
      </c>
      <c r="D92" s="6">
        <f t="shared" si="11"/>
        <v>1</v>
      </c>
      <c r="E92" s="12">
        <f t="shared" si="12"/>
        <v>5.2631578947368418E-2</v>
      </c>
      <c r="F92" s="6">
        <f t="shared" si="13"/>
        <v>0</v>
      </c>
      <c r="G92" s="12">
        <f t="shared" si="14"/>
        <v>0</v>
      </c>
      <c r="H92" s="6">
        <f t="shared" si="15"/>
        <v>22</v>
      </c>
      <c r="I92" s="12">
        <f t="shared" si="16"/>
        <v>0.3235294117647059</v>
      </c>
      <c r="J92" s="6">
        <f t="shared" si="17"/>
        <v>3</v>
      </c>
      <c r="K92" s="14">
        <f t="shared" si="18"/>
        <v>1</v>
      </c>
      <c r="L92" s="17">
        <f>COUNTA($A92:$A$102 )/80</f>
        <v>0.13750000000000001</v>
      </c>
      <c r="N92" t="s">
        <v>91</v>
      </c>
      <c r="O92" t="s">
        <v>5</v>
      </c>
      <c r="P92" s="1">
        <v>44278</v>
      </c>
      <c r="Q92" t="s">
        <v>33</v>
      </c>
    </row>
    <row r="93" spans="1:17" x14ac:dyDescent="0.25">
      <c r="A93" s="1">
        <v>44298</v>
      </c>
      <c r="B93" s="6">
        <f t="shared" si="10"/>
        <v>5</v>
      </c>
      <c r="C93" s="12">
        <f t="shared" si="19"/>
        <v>0.14705882352941177</v>
      </c>
      <c r="D93" s="6">
        <f t="shared" si="11"/>
        <v>1</v>
      </c>
      <c r="E93" s="12">
        <f t="shared" si="12"/>
        <v>5.2631578947368418E-2</v>
      </c>
      <c r="F93" s="6">
        <f t="shared" si="13"/>
        <v>0</v>
      </c>
      <c r="G93" s="12">
        <f t="shared" si="14"/>
        <v>0</v>
      </c>
      <c r="H93" s="6">
        <f t="shared" si="15"/>
        <v>18</v>
      </c>
      <c r="I93" s="12">
        <f t="shared" si="16"/>
        <v>0.26470588235294118</v>
      </c>
      <c r="J93" s="6">
        <f t="shared" si="17"/>
        <v>3</v>
      </c>
      <c r="K93" s="14">
        <f t="shared" si="18"/>
        <v>1</v>
      </c>
      <c r="L93" s="17">
        <f>COUNTA($A93:$A$102 )/80</f>
        <v>0.125</v>
      </c>
      <c r="N93" t="s">
        <v>92</v>
      </c>
      <c r="O93" t="s">
        <v>5</v>
      </c>
      <c r="P93" s="1">
        <v>44278</v>
      </c>
      <c r="Q93" t="s">
        <v>33</v>
      </c>
    </row>
    <row r="94" spans="1:17" x14ac:dyDescent="0.25">
      <c r="A94" s="1">
        <v>44299</v>
      </c>
      <c r="B94" s="6">
        <f t="shared" si="10"/>
        <v>5</v>
      </c>
      <c r="C94" s="12">
        <f t="shared" si="19"/>
        <v>0.14705882352941177</v>
      </c>
      <c r="D94" s="6">
        <f t="shared" si="11"/>
        <v>1</v>
      </c>
      <c r="E94" s="12">
        <f t="shared" si="12"/>
        <v>5.2631578947368418E-2</v>
      </c>
      <c r="F94" s="6">
        <f t="shared" si="13"/>
        <v>0</v>
      </c>
      <c r="G94" s="12">
        <f t="shared" si="14"/>
        <v>0</v>
      </c>
      <c r="H94" s="6">
        <f t="shared" si="15"/>
        <v>18</v>
      </c>
      <c r="I94" s="12">
        <f t="shared" si="16"/>
        <v>0.26470588235294118</v>
      </c>
      <c r="J94" s="6">
        <f t="shared" si="17"/>
        <v>3</v>
      </c>
      <c r="K94" s="14">
        <f t="shared" si="18"/>
        <v>1</v>
      </c>
      <c r="L94" s="17">
        <f>COUNTA($A94:$A$102 )/80</f>
        <v>0.1125</v>
      </c>
      <c r="N94" t="s">
        <v>93</v>
      </c>
      <c r="O94" t="s">
        <v>7</v>
      </c>
      <c r="P94" s="1">
        <v>44279</v>
      </c>
      <c r="Q94" t="s">
        <v>33</v>
      </c>
    </row>
    <row r="95" spans="1:17" x14ac:dyDescent="0.25">
      <c r="A95" s="1">
        <v>44300</v>
      </c>
      <c r="B95" s="6">
        <f t="shared" si="10"/>
        <v>2</v>
      </c>
      <c r="C95" s="12">
        <f t="shared" si="19"/>
        <v>5.8823529411764705E-2</v>
      </c>
      <c r="D95" s="6">
        <f t="shared" si="11"/>
        <v>1</v>
      </c>
      <c r="E95" s="12">
        <f t="shared" si="12"/>
        <v>5.2631578947368418E-2</v>
      </c>
      <c r="F95" s="6">
        <f t="shared" si="13"/>
        <v>0</v>
      </c>
      <c r="G95" s="12">
        <f t="shared" si="14"/>
        <v>0</v>
      </c>
      <c r="H95" s="6">
        <f t="shared" si="15"/>
        <v>12</v>
      </c>
      <c r="I95" s="12">
        <f t="shared" si="16"/>
        <v>0.17647058823529413</v>
      </c>
      <c r="J95" s="6">
        <f t="shared" si="17"/>
        <v>0</v>
      </c>
      <c r="K95" s="14">
        <f t="shared" si="18"/>
        <v>0</v>
      </c>
      <c r="L95" s="17">
        <f>COUNTA($A95:$A$102 )/80</f>
        <v>0.1</v>
      </c>
      <c r="N95" t="s">
        <v>94</v>
      </c>
      <c r="O95" t="s">
        <v>5</v>
      </c>
      <c r="P95" s="1">
        <v>44284</v>
      </c>
      <c r="Q95" t="s">
        <v>33</v>
      </c>
    </row>
    <row r="96" spans="1:17" x14ac:dyDescent="0.25">
      <c r="A96" s="1">
        <v>44301</v>
      </c>
      <c r="B96" s="6">
        <f t="shared" si="10"/>
        <v>2</v>
      </c>
      <c r="C96" s="12">
        <f t="shared" si="19"/>
        <v>5.8823529411764705E-2</v>
      </c>
      <c r="D96" s="6">
        <f t="shared" si="11"/>
        <v>0</v>
      </c>
      <c r="E96" s="12">
        <f t="shared" si="12"/>
        <v>0</v>
      </c>
      <c r="F96" s="6">
        <f t="shared" si="13"/>
        <v>0</v>
      </c>
      <c r="G96" s="12">
        <f t="shared" si="14"/>
        <v>0</v>
      </c>
      <c r="H96" s="6">
        <f t="shared" si="15"/>
        <v>9</v>
      </c>
      <c r="I96" s="12">
        <f t="shared" si="16"/>
        <v>0.13235294117647059</v>
      </c>
      <c r="J96" s="6">
        <f t="shared" si="17"/>
        <v>0</v>
      </c>
      <c r="K96" s="14">
        <f t="shared" si="18"/>
        <v>0</v>
      </c>
      <c r="L96" s="17">
        <f>COUNTA($A96:$A$102 )/80</f>
        <v>8.7499999999999994E-2</v>
      </c>
      <c r="N96" t="s">
        <v>95</v>
      </c>
      <c r="O96" t="s">
        <v>8</v>
      </c>
      <c r="P96" s="1">
        <v>44282</v>
      </c>
      <c r="Q96" t="s">
        <v>33</v>
      </c>
    </row>
    <row r="97" spans="1:17" x14ac:dyDescent="0.25">
      <c r="A97" s="1">
        <v>44302</v>
      </c>
      <c r="B97" s="6">
        <f t="shared" si="10"/>
        <v>2</v>
      </c>
      <c r="C97" s="12">
        <f t="shared" si="19"/>
        <v>5.8823529411764705E-2</v>
      </c>
      <c r="D97" s="6">
        <f t="shared" si="11"/>
        <v>0</v>
      </c>
      <c r="E97" s="12">
        <f t="shared" si="12"/>
        <v>0</v>
      </c>
      <c r="F97" s="6">
        <f t="shared" si="13"/>
        <v>0</v>
      </c>
      <c r="G97" s="12">
        <f t="shared" si="14"/>
        <v>0</v>
      </c>
      <c r="H97" s="6">
        <f t="shared" si="15"/>
        <v>9</v>
      </c>
      <c r="I97" s="12">
        <f t="shared" si="16"/>
        <v>0.13235294117647059</v>
      </c>
      <c r="J97" s="6">
        <f t="shared" si="17"/>
        <v>0</v>
      </c>
      <c r="K97" s="14">
        <f t="shared" si="18"/>
        <v>0</v>
      </c>
      <c r="L97" s="17">
        <f>COUNTA($A97:$A$102 )/80</f>
        <v>7.4999999999999997E-2</v>
      </c>
      <c r="N97" t="s">
        <v>96</v>
      </c>
      <c r="O97" t="s">
        <v>8</v>
      </c>
      <c r="P97" s="1">
        <v>44284</v>
      </c>
      <c r="Q97" t="s">
        <v>33</v>
      </c>
    </row>
    <row r="98" spans="1:17" x14ac:dyDescent="0.25">
      <c r="A98" s="1">
        <v>44303</v>
      </c>
      <c r="B98" s="6">
        <f t="shared" si="10"/>
        <v>2</v>
      </c>
      <c r="C98" s="12">
        <f t="shared" si="19"/>
        <v>5.8823529411764705E-2</v>
      </c>
      <c r="D98" s="6">
        <f t="shared" si="11"/>
        <v>0</v>
      </c>
      <c r="E98" s="12">
        <f t="shared" si="12"/>
        <v>0</v>
      </c>
      <c r="F98" s="6">
        <f t="shared" si="13"/>
        <v>0</v>
      </c>
      <c r="G98" s="12">
        <f t="shared" si="14"/>
        <v>0</v>
      </c>
      <c r="H98" s="6">
        <f t="shared" si="15"/>
        <v>7</v>
      </c>
      <c r="I98" s="12">
        <f t="shared" si="16"/>
        <v>0.10294117647058823</v>
      </c>
      <c r="J98" s="6">
        <f t="shared" si="17"/>
        <v>0</v>
      </c>
      <c r="K98" s="14">
        <f t="shared" si="18"/>
        <v>0</v>
      </c>
      <c r="L98" s="17">
        <f>COUNTA($A98:$A$102 )/80</f>
        <v>6.25E-2</v>
      </c>
      <c r="N98" t="s">
        <v>97</v>
      </c>
      <c r="O98" t="s">
        <v>8</v>
      </c>
      <c r="P98" s="1">
        <v>44284</v>
      </c>
      <c r="Q98" t="s">
        <v>33</v>
      </c>
    </row>
    <row r="99" spans="1:17" x14ac:dyDescent="0.25">
      <c r="A99" s="1">
        <v>44304</v>
      </c>
      <c r="B99" s="6">
        <f t="shared" si="10"/>
        <v>2</v>
      </c>
      <c r="C99" s="12">
        <f t="shared" si="19"/>
        <v>5.8823529411764705E-2</v>
      </c>
      <c r="D99" s="6">
        <f t="shared" si="11"/>
        <v>0</v>
      </c>
      <c r="E99" s="12">
        <f t="shared" si="12"/>
        <v>0</v>
      </c>
      <c r="F99" s="6">
        <f t="shared" si="13"/>
        <v>0</v>
      </c>
      <c r="G99" s="12">
        <f t="shared" si="14"/>
        <v>0</v>
      </c>
      <c r="H99" s="6">
        <f t="shared" si="15"/>
        <v>4</v>
      </c>
      <c r="I99" s="12">
        <f t="shared" si="16"/>
        <v>5.8823529411764705E-2</v>
      </c>
      <c r="J99" s="6">
        <f t="shared" si="17"/>
        <v>0</v>
      </c>
      <c r="K99" s="14">
        <f t="shared" si="18"/>
        <v>0</v>
      </c>
      <c r="L99" s="17">
        <f>COUNTA($A99:$A$102 )/80</f>
        <v>0.05</v>
      </c>
      <c r="N99" t="s">
        <v>9</v>
      </c>
      <c r="O99" t="s">
        <v>8</v>
      </c>
      <c r="P99" s="1">
        <v>44284</v>
      </c>
      <c r="Q99" t="s">
        <v>33</v>
      </c>
    </row>
    <row r="100" spans="1:17" x14ac:dyDescent="0.25">
      <c r="A100" s="1">
        <v>44305</v>
      </c>
      <c r="B100" s="6">
        <f t="shared" si="10"/>
        <v>0</v>
      </c>
      <c r="C100" s="12">
        <f t="shared" si="19"/>
        <v>0</v>
      </c>
      <c r="D100" s="6">
        <f t="shared" si="11"/>
        <v>0</v>
      </c>
      <c r="E100" s="12">
        <f t="shared" si="12"/>
        <v>0</v>
      </c>
      <c r="F100" s="6">
        <f t="shared" si="13"/>
        <v>0</v>
      </c>
      <c r="G100" s="12">
        <f t="shared" si="14"/>
        <v>0</v>
      </c>
      <c r="H100" s="6">
        <f t="shared" si="15"/>
        <v>0</v>
      </c>
      <c r="I100" s="12">
        <f t="shared" si="16"/>
        <v>0</v>
      </c>
      <c r="J100" s="6">
        <f t="shared" si="17"/>
        <v>0</v>
      </c>
      <c r="K100" s="14">
        <f t="shared" si="18"/>
        <v>0</v>
      </c>
      <c r="L100" s="17">
        <f>COUNTA($A100:$A$102 )/80</f>
        <v>3.7499999999999999E-2</v>
      </c>
      <c r="N100" s="4" t="s">
        <v>98</v>
      </c>
      <c r="O100" t="s">
        <v>7</v>
      </c>
      <c r="P100" s="1">
        <v>44285</v>
      </c>
      <c r="Q100" t="s">
        <v>33</v>
      </c>
    </row>
    <row r="101" spans="1:17" x14ac:dyDescent="0.25">
      <c r="A101" s="1">
        <v>44306</v>
      </c>
      <c r="B101" s="6">
        <f t="shared" si="10"/>
        <v>0</v>
      </c>
      <c r="C101" s="12">
        <f t="shared" si="19"/>
        <v>0</v>
      </c>
      <c r="D101" s="6">
        <f t="shared" si="11"/>
        <v>0</v>
      </c>
      <c r="E101" s="12">
        <f t="shared" si="12"/>
        <v>0</v>
      </c>
      <c r="F101" s="6">
        <f t="shared" si="13"/>
        <v>0</v>
      </c>
      <c r="G101" s="12">
        <f t="shared" si="14"/>
        <v>0</v>
      </c>
      <c r="H101" s="6">
        <f t="shared" si="15"/>
        <v>0</v>
      </c>
      <c r="I101" s="12">
        <f t="shared" si="16"/>
        <v>0</v>
      </c>
      <c r="J101" s="6">
        <f t="shared" si="17"/>
        <v>0</v>
      </c>
      <c r="K101" s="14">
        <f t="shared" si="18"/>
        <v>0</v>
      </c>
      <c r="L101" s="17">
        <f>COUNTA($A101:$A$102 )/80</f>
        <v>2.5000000000000001E-2</v>
      </c>
      <c r="N101" s="10" t="s">
        <v>99</v>
      </c>
      <c r="O101" t="s">
        <v>5</v>
      </c>
      <c r="P101" s="1">
        <v>44285</v>
      </c>
      <c r="Q101" t="s">
        <v>33</v>
      </c>
    </row>
    <row r="102" spans="1:17" x14ac:dyDescent="0.25">
      <c r="A102" s="1">
        <v>44307</v>
      </c>
      <c r="B102" s="6">
        <f t="shared" si="10"/>
        <v>0</v>
      </c>
      <c r="C102" s="12">
        <f t="shared" si="19"/>
        <v>0</v>
      </c>
      <c r="D102" s="6">
        <f t="shared" si="11"/>
        <v>0</v>
      </c>
      <c r="E102" s="12">
        <f t="shared" si="12"/>
        <v>0</v>
      </c>
      <c r="F102" s="6">
        <f t="shared" si="13"/>
        <v>0</v>
      </c>
      <c r="G102" s="12">
        <f t="shared" si="14"/>
        <v>0</v>
      </c>
      <c r="H102" s="6">
        <f t="shared" si="15"/>
        <v>0</v>
      </c>
      <c r="I102" s="12">
        <f t="shared" si="16"/>
        <v>0</v>
      </c>
      <c r="J102" s="6">
        <f t="shared" si="17"/>
        <v>0</v>
      </c>
      <c r="K102" s="14">
        <f t="shared" si="18"/>
        <v>0</v>
      </c>
      <c r="L102" s="17">
        <f>COUNTA($A102:$A$102 )/80</f>
        <v>1.2500000000000001E-2</v>
      </c>
      <c r="N102" s="10" t="s">
        <v>100</v>
      </c>
      <c r="O102" t="s">
        <v>5</v>
      </c>
      <c r="P102" s="1">
        <v>44285</v>
      </c>
      <c r="Q102" t="s">
        <v>33</v>
      </c>
    </row>
    <row r="103" spans="1:17" x14ac:dyDescent="0.25">
      <c r="D103" s="4"/>
      <c r="N103" s="10" t="s">
        <v>101</v>
      </c>
      <c r="O103" t="s">
        <v>7</v>
      </c>
      <c r="P103" s="1">
        <v>44286</v>
      </c>
      <c r="Q103" t="s">
        <v>29</v>
      </c>
    </row>
    <row r="104" spans="1:17" x14ac:dyDescent="0.25">
      <c r="N104" s="10" t="s">
        <v>102</v>
      </c>
      <c r="O104" t="s">
        <v>7</v>
      </c>
      <c r="P104" s="1">
        <v>44286</v>
      </c>
      <c r="Q104" t="s">
        <v>33</v>
      </c>
    </row>
    <row r="105" spans="1:17" x14ac:dyDescent="0.25">
      <c r="N105" s="10" t="s">
        <v>103</v>
      </c>
      <c r="O105" t="s">
        <v>5</v>
      </c>
      <c r="P105" s="1">
        <v>44286</v>
      </c>
      <c r="Q105" t="s">
        <v>33</v>
      </c>
    </row>
    <row r="106" spans="1:17" x14ac:dyDescent="0.25">
      <c r="N106" s="10" t="s">
        <v>104</v>
      </c>
      <c r="O106" t="s">
        <v>5</v>
      </c>
      <c r="P106" s="1">
        <v>44287</v>
      </c>
      <c r="Q106" t="s">
        <v>33</v>
      </c>
    </row>
    <row r="107" spans="1:17" x14ac:dyDescent="0.25">
      <c r="N107" s="10" t="s">
        <v>105</v>
      </c>
      <c r="O107" t="s">
        <v>5</v>
      </c>
      <c r="P107" s="1">
        <v>44290</v>
      </c>
      <c r="Q107" t="s">
        <v>33</v>
      </c>
    </row>
    <row r="108" spans="1:17" x14ac:dyDescent="0.25">
      <c r="N108" s="10" t="s">
        <v>106</v>
      </c>
      <c r="O108" t="s">
        <v>5</v>
      </c>
      <c r="P108" s="1">
        <v>44291</v>
      </c>
      <c r="Q108" t="s">
        <v>33</v>
      </c>
    </row>
    <row r="109" spans="1:17" x14ac:dyDescent="0.25">
      <c r="N109" s="10" t="s">
        <v>107</v>
      </c>
      <c r="O109" t="s">
        <v>5</v>
      </c>
      <c r="P109" s="1">
        <v>44293</v>
      </c>
      <c r="Q109" t="s">
        <v>33</v>
      </c>
    </row>
    <row r="110" spans="1:17" x14ac:dyDescent="0.25">
      <c r="N110" s="10" t="s">
        <v>108</v>
      </c>
      <c r="O110" t="s">
        <v>7</v>
      </c>
      <c r="P110" s="1">
        <v>44293</v>
      </c>
      <c r="Q110" t="s">
        <v>33</v>
      </c>
    </row>
    <row r="111" spans="1:17" x14ac:dyDescent="0.25">
      <c r="N111" s="10" t="s">
        <v>109</v>
      </c>
      <c r="O111" t="s">
        <v>7</v>
      </c>
      <c r="P111" s="1">
        <v>44293</v>
      </c>
      <c r="Q111" t="s">
        <v>33</v>
      </c>
    </row>
    <row r="112" spans="1:17" x14ac:dyDescent="0.25">
      <c r="N112" s="10" t="s">
        <v>110</v>
      </c>
      <c r="O112" t="s">
        <v>6</v>
      </c>
      <c r="P112" s="1">
        <v>44294</v>
      </c>
      <c r="Q112" t="s">
        <v>33</v>
      </c>
    </row>
    <row r="113" spans="14:17" x14ac:dyDescent="0.25">
      <c r="N113" s="10" t="s">
        <v>111</v>
      </c>
      <c r="O113" t="s">
        <v>7</v>
      </c>
      <c r="P113" s="1">
        <v>44295</v>
      </c>
      <c r="Q113" t="s">
        <v>33</v>
      </c>
    </row>
    <row r="114" spans="14:17" x14ac:dyDescent="0.25">
      <c r="N114" s="10" t="s">
        <v>112</v>
      </c>
      <c r="O114" t="s">
        <v>5</v>
      </c>
      <c r="P114" s="1">
        <v>44296</v>
      </c>
      <c r="Q114" t="s">
        <v>33</v>
      </c>
    </row>
    <row r="115" spans="14:17" x14ac:dyDescent="0.25">
      <c r="N115" s="10" t="s">
        <v>113</v>
      </c>
      <c r="O115" t="s">
        <v>7</v>
      </c>
      <c r="P115" s="1">
        <v>44296</v>
      </c>
      <c r="Q115" t="s">
        <v>33</v>
      </c>
    </row>
    <row r="116" spans="14:17" x14ac:dyDescent="0.25">
      <c r="N116" s="10" t="s">
        <v>114</v>
      </c>
      <c r="O116" t="s">
        <v>8</v>
      </c>
      <c r="P116" s="1">
        <v>44296</v>
      </c>
      <c r="Q116" t="s">
        <v>33</v>
      </c>
    </row>
    <row r="117" spans="14:17" x14ac:dyDescent="0.25">
      <c r="N117" s="10" t="s">
        <v>115</v>
      </c>
      <c r="O117" t="s">
        <v>8</v>
      </c>
      <c r="P117" s="1">
        <v>44296</v>
      </c>
      <c r="Q117" t="s">
        <v>33</v>
      </c>
    </row>
    <row r="118" spans="14:17" x14ac:dyDescent="0.25">
      <c r="N118" s="10" t="s">
        <v>116</v>
      </c>
      <c r="O118" t="s">
        <v>5</v>
      </c>
      <c r="P118" s="1">
        <v>44296</v>
      </c>
      <c r="Q118" t="s">
        <v>33</v>
      </c>
    </row>
    <row r="119" spans="14:17" x14ac:dyDescent="0.25">
      <c r="N119" s="10" t="s">
        <v>117</v>
      </c>
      <c r="O119" t="s">
        <v>5</v>
      </c>
      <c r="P119" s="1">
        <v>44296</v>
      </c>
      <c r="Q119" t="s">
        <v>33</v>
      </c>
    </row>
    <row r="120" spans="14:17" x14ac:dyDescent="0.25">
      <c r="N120" s="10" t="s">
        <v>119</v>
      </c>
      <c r="O120" t="s">
        <v>118</v>
      </c>
      <c r="P120" s="1">
        <v>44296</v>
      </c>
      <c r="Q120" t="s">
        <v>33</v>
      </c>
    </row>
    <row r="121" spans="14:17" x14ac:dyDescent="0.25">
      <c r="N121" s="10" t="s">
        <v>120</v>
      </c>
      <c r="O121" t="s">
        <v>8</v>
      </c>
      <c r="P121" s="1">
        <v>44296</v>
      </c>
      <c r="Q121" t="s">
        <v>33</v>
      </c>
    </row>
    <row r="122" spans="14:17" x14ac:dyDescent="0.25">
      <c r="N122" s="10" t="s">
        <v>112</v>
      </c>
      <c r="O122" t="s">
        <v>8</v>
      </c>
      <c r="P122" s="1">
        <v>44296</v>
      </c>
      <c r="Q122" t="s">
        <v>33</v>
      </c>
    </row>
    <row r="123" spans="14:17" x14ac:dyDescent="0.25">
      <c r="N123" s="10" t="s">
        <v>121</v>
      </c>
      <c r="O123" t="s">
        <v>5</v>
      </c>
      <c r="P123" s="1">
        <v>44298</v>
      </c>
      <c r="Q123" t="s">
        <v>33</v>
      </c>
    </row>
    <row r="124" spans="14:17" x14ac:dyDescent="0.25">
      <c r="N124" s="10" t="s">
        <v>122</v>
      </c>
      <c r="O124" t="s">
        <v>5</v>
      </c>
      <c r="P124" s="1">
        <v>44298</v>
      </c>
      <c r="Q124" t="s">
        <v>33</v>
      </c>
    </row>
    <row r="125" spans="14:17" x14ac:dyDescent="0.25">
      <c r="N125" s="10" t="s">
        <v>123</v>
      </c>
      <c r="O125" t="s">
        <v>5</v>
      </c>
      <c r="P125" s="1">
        <v>44298</v>
      </c>
      <c r="Q125" t="s">
        <v>33</v>
      </c>
    </row>
    <row r="126" spans="14:17" x14ac:dyDescent="0.25">
      <c r="N126" s="10" t="s">
        <v>124</v>
      </c>
      <c r="O126" t="s">
        <v>5</v>
      </c>
      <c r="P126" s="1">
        <v>44298</v>
      </c>
      <c r="Q126" t="s">
        <v>33</v>
      </c>
    </row>
    <row r="127" spans="14:17" x14ac:dyDescent="0.25">
      <c r="N127" s="10" t="s">
        <v>125</v>
      </c>
      <c r="O127" t="s">
        <v>7</v>
      </c>
      <c r="P127" s="1">
        <v>44300</v>
      </c>
      <c r="Q127" t="s">
        <v>33</v>
      </c>
    </row>
    <row r="128" spans="14:17" x14ac:dyDescent="0.25">
      <c r="N128" s="10" t="s">
        <v>126</v>
      </c>
      <c r="O128" t="s">
        <v>7</v>
      </c>
      <c r="P128" s="1">
        <v>44300</v>
      </c>
      <c r="Q128" t="s">
        <v>33</v>
      </c>
    </row>
    <row r="129" spans="14:17" x14ac:dyDescent="0.25">
      <c r="N129" s="10" t="s">
        <v>127</v>
      </c>
      <c r="O129" t="s">
        <v>8</v>
      </c>
      <c r="P129" s="1">
        <v>44300</v>
      </c>
      <c r="Q129" t="s">
        <v>33</v>
      </c>
    </row>
    <row r="130" spans="14:17" x14ac:dyDescent="0.25">
      <c r="N130" s="10" t="s">
        <v>128</v>
      </c>
      <c r="O130" t="s">
        <v>7</v>
      </c>
      <c r="P130" s="1">
        <v>44300</v>
      </c>
      <c r="Q130" t="s">
        <v>29</v>
      </c>
    </row>
    <row r="131" spans="14:17" x14ac:dyDescent="0.25">
      <c r="N131" s="10" t="s">
        <v>129</v>
      </c>
      <c r="O131" t="s">
        <v>6</v>
      </c>
      <c r="P131" s="1">
        <v>44300</v>
      </c>
      <c r="Q131" t="s">
        <v>29</v>
      </c>
    </row>
    <row r="132" spans="14:17" x14ac:dyDescent="0.25">
      <c r="N132" s="10" t="s">
        <v>130</v>
      </c>
      <c r="O132" t="s">
        <v>8</v>
      </c>
      <c r="P132" s="1">
        <v>44300</v>
      </c>
      <c r="Q132" t="s">
        <v>29</v>
      </c>
    </row>
    <row r="133" spans="14:17" x14ac:dyDescent="0.25">
      <c r="N133" s="10" t="s">
        <v>131</v>
      </c>
      <c r="O133" t="s">
        <v>5</v>
      </c>
      <c r="P133" s="1">
        <v>44300</v>
      </c>
      <c r="Q133" t="s">
        <v>30</v>
      </c>
    </row>
    <row r="134" spans="14:17" x14ac:dyDescent="0.25">
      <c r="N134" s="10" t="s">
        <v>132</v>
      </c>
      <c r="O134" t="s">
        <v>7</v>
      </c>
      <c r="P134" s="1">
        <v>44300</v>
      </c>
      <c r="Q134" t="s">
        <v>33</v>
      </c>
    </row>
    <row r="135" spans="14:17" x14ac:dyDescent="0.25">
      <c r="N135" s="10" t="s">
        <v>133</v>
      </c>
      <c r="O135" t="s">
        <v>7</v>
      </c>
      <c r="P135" s="1">
        <v>44300</v>
      </c>
      <c r="Q135" t="s">
        <v>33</v>
      </c>
    </row>
    <row r="136" spans="14:17" x14ac:dyDescent="0.25">
      <c r="N136" s="10" t="s">
        <v>134</v>
      </c>
      <c r="O136" t="s">
        <v>7</v>
      </c>
      <c r="P136" s="1">
        <v>44300</v>
      </c>
      <c r="Q136" t="s">
        <v>30</v>
      </c>
    </row>
    <row r="137" spans="14:17" x14ac:dyDescent="0.25">
      <c r="N137" s="10" t="s">
        <v>135</v>
      </c>
      <c r="O137" t="s">
        <v>7</v>
      </c>
      <c r="P137" s="1">
        <v>44300</v>
      </c>
      <c r="Q137" t="s">
        <v>30</v>
      </c>
    </row>
    <row r="138" spans="14:17" x14ac:dyDescent="0.25">
      <c r="N138" s="10" t="s">
        <v>136</v>
      </c>
      <c r="O138" t="s">
        <v>6</v>
      </c>
      <c r="P138" s="1">
        <v>44300</v>
      </c>
      <c r="Q138" t="s">
        <v>33</v>
      </c>
    </row>
    <row r="139" spans="14:17" x14ac:dyDescent="0.25">
      <c r="N139" s="10" t="s">
        <v>137</v>
      </c>
      <c r="O139" t="s">
        <v>6</v>
      </c>
      <c r="P139" s="1">
        <v>44301</v>
      </c>
      <c r="Q139" t="s">
        <v>33</v>
      </c>
    </row>
    <row r="140" spans="14:17" x14ac:dyDescent="0.25">
      <c r="N140" s="10" t="s">
        <v>138</v>
      </c>
      <c r="O140" t="s">
        <v>6</v>
      </c>
      <c r="P140" s="1">
        <v>44301</v>
      </c>
      <c r="Q140" t="s">
        <v>33</v>
      </c>
    </row>
    <row r="141" spans="14:17" x14ac:dyDescent="0.25">
      <c r="N141" s="10" t="s">
        <v>139</v>
      </c>
      <c r="O141" t="s">
        <v>6</v>
      </c>
      <c r="P141" s="1">
        <v>44301</v>
      </c>
      <c r="Q141" t="s">
        <v>32</v>
      </c>
    </row>
    <row r="142" spans="14:17" x14ac:dyDescent="0.25">
      <c r="N142" s="10" t="s">
        <v>140</v>
      </c>
      <c r="O142" t="s">
        <v>5</v>
      </c>
      <c r="P142" s="1">
        <v>44301</v>
      </c>
      <c r="Q142" t="s">
        <v>33</v>
      </c>
    </row>
    <row r="143" spans="14:17" x14ac:dyDescent="0.25">
      <c r="N143" s="10" t="s">
        <v>141</v>
      </c>
      <c r="O143" t="s">
        <v>7</v>
      </c>
      <c r="P143" s="1">
        <v>44303</v>
      </c>
      <c r="Q143" t="s">
        <v>33</v>
      </c>
    </row>
    <row r="144" spans="14:17" x14ac:dyDescent="0.25">
      <c r="N144" s="10" t="s">
        <v>142</v>
      </c>
      <c r="O144" t="s">
        <v>8</v>
      </c>
      <c r="P144" s="1">
        <v>44303</v>
      </c>
      <c r="Q144" t="s">
        <v>33</v>
      </c>
    </row>
    <row r="145" spans="14:17" x14ac:dyDescent="0.25">
      <c r="N145" s="10" t="s">
        <v>143</v>
      </c>
      <c r="O145" t="s">
        <v>6</v>
      </c>
      <c r="P145" s="1">
        <v>44304</v>
      </c>
      <c r="Q145" t="s">
        <v>33</v>
      </c>
    </row>
    <row r="146" spans="14:17" x14ac:dyDescent="0.25">
      <c r="N146" s="10" t="s">
        <v>144</v>
      </c>
      <c r="O146" t="s">
        <v>6</v>
      </c>
      <c r="P146" s="1">
        <v>44304</v>
      </c>
      <c r="Q146" t="s">
        <v>33</v>
      </c>
    </row>
    <row r="147" spans="14:17" x14ac:dyDescent="0.25">
      <c r="N147" s="10" t="s">
        <v>145</v>
      </c>
      <c r="O147" t="s">
        <v>6</v>
      </c>
      <c r="P147" s="1">
        <v>44304</v>
      </c>
      <c r="Q147" t="s">
        <v>33</v>
      </c>
    </row>
    <row r="148" spans="14:17" x14ac:dyDescent="0.25">
      <c r="N148" s="10" t="s">
        <v>146</v>
      </c>
      <c r="O148" t="s">
        <v>5</v>
      </c>
      <c r="P148" s="1">
        <v>44305</v>
      </c>
      <c r="Q148" t="s">
        <v>29</v>
      </c>
    </row>
    <row r="149" spans="14:17" x14ac:dyDescent="0.25">
      <c r="N149" s="10" t="s">
        <v>147</v>
      </c>
      <c r="O149" t="s">
        <v>5</v>
      </c>
      <c r="P149" s="1">
        <v>44305</v>
      </c>
      <c r="Q149" t="s">
        <v>33</v>
      </c>
    </row>
    <row r="150" spans="14:17" x14ac:dyDescent="0.25">
      <c r="N150" s="10" t="s">
        <v>148</v>
      </c>
      <c r="O150" t="s">
        <v>5</v>
      </c>
      <c r="P150" s="1">
        <v>44305</v>
      </c>
      <c r="Q150" t="s">
        <v>33</v>
      </c>
    </row>
    <row r="151" spans="14:17" x14ac:dyDescent="0.25">
      <c r="N151" s="10" t="s">
        <v>149</v>
      </c>
      <c r="O151" t="s">
        <v>5</v>
      </c>
      <c r="P151" s="1">
        <v>44305</v>
      </c>
      <c r="Q151" t="s">
        <v>33</v>
      </c>
    </row>
    <row r="152" spans="14:17" x14ac:dyDescent="0.25">
      <c r="N152" s="10" t="s">
        <v>154</v>
      </c>
      <c r="O152" t="s">
        <v>6</v>
      </c>
      <c r="P152" s="1">
        <v>44305</v>
      </c>
      <c r="Q152" t="s">
        <v>29</v>
      </c>
    </row>
    <row r="153" spans="14:17" x14ac:dyDescent="0.25">
      <c r="N153" s="10" t="s">
        <v>155</v>
      </c>
      <c r="O153" t="s">
        <v>7</v>
      </c>
      <c r="P153" s="1">
        <v>44305</v>
      </c>
      <c r="Q153" t="s">
        <v>33</v>
      </c>
    </row>
  </sheetData>
  <mergeCells count="6">
    <mergeCell ref="A1:O1"/>
    <mergeCell ref="B21:C21"/>
    <mergeCell ref="D21:E21"/>
    <mergeCell ref="F21:G21"/>
    <mergeCell ref="H21:I21"/>
    <mergeCell ref="J21:K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Burndown</vt:lpstr>
      <vt:lpstr>Percentage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dc:description/>
  <cp:lastModifiedBy>Lexy Jacobs</cp:lastModifiedBy>
  <cp:revision>6</cp:revision>
  <dcterms:created xsi:type="dcterms:W3CDTF">2015-02-24T20:54:23Z</dcterms:created>
  <dcterms:modified xsi:type="dcterms:W3CDTF">2021-04-20T21:18:36Z</dcterms:modified>
  <dc:language>en-US</dc:language>
</cp:coreProperties>
</file>