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oré Marie-Alix\Documents\2 ESILV\A5\Dev Cloud App\"/>
    </mc:Choice>
  </mc:AlternateContent>
  <xr:revisionPtr revIDLastSave="0" documentId="13_ncr:1_{BC2CEA16-FB59-454E-8550-087DA0D7B866}" xr6:coauthVersionLast="45" xr6:coauthVersionMax="45" xr10:uidLastSave="{00000000-0000-0000-0000-000000000000}"/>
  <bookViews>
    <workbookView xWindow="-108" yWindow="-108" windowWidth="23256" windowHeight="12576" xr2:uid="{E03CC2BC-7CF3-4C2B-A298-12B4EF774D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W18" i="1"/>
  <c r="W19" i="1"/>
  <c r="W20" i="1"/>
  <c r="W21" i="1"/>
  <c r="W22" i="1"/>
  <c r="W23" i="1"/>
  <c r="W24" i="1"/>
  <c r="W6" i="1"/>
  <c r="W7" i="1"/>
  <c r="W8" i="1"/>
  <c r="W9" i="1"/>
  <c r="W10" i="1"/>
  <c r="W11" i="1"/>
  <c r="W12" i="1"/>
  <c r="W13" i="1"/>
  <c r="D5" i="1" l="1"/>
  <c r="E5" i="1" s="1"/>
  <c r="F5" i="1" s="1"/>
  <c r="G5" i="1" s="1"/>
  <c r="H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J18" i="1"/>
  <c r="K18" i="1" s="1"/>
  <c r="I18" i="1"/>
  <c r="I17" i="1"/>
  <c r="J17" i="1" s="1"/>
  <c r="K17" i="1" s="1"/>
  <c r="D16" i="1"/>
  <c r="E16" i="1" s="1"/>
  <c r="F16" i="1" s="1"/>
  <c r="G16" i="1" s="1"/>
  <c r="H1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6" i="1"/>
  <c r="J6" i="1" s="1"/>
  <c r="K6" i="1" s="1"/>
</calcChain>
</file>

<file path=xl/sharedStrings.xml><?xml version="1.0" encoding="utf-8"?>
<sst xmlns="http://schemas.openxmlformats.org/spreadsheetml/2006/main" count="51" uniqueCount="27">
  <si>
    <t>R1</t>
  </si>
  <si>
    <t>R2</t>
  </si>
  <si>
    <t>R3</t>
  </si>
  <si>
    <t>R4</t>
  </si>
  <si>
    <t>R5</t>
  </si>
  <si>
    <t>R6</t>
  </si>
  <si>
    <t>R7</t>
  </si>
  <si>
    <t>R8</t>
  </si>
  <si>
    <t>Temps d'éxecution</t>
  </si>
  <si>
    <t>Total -min -max</t>
  </si>
  <si>
    <t>AVG sans min max</t>
  </si>
  <si>
    <t>Total</t>
  </si>
  <si>
    <t>Requête -shards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</si>
  <si>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</si>
  <si>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</si>
  <si>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</si>
  <si>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</si>
  <si>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</si>
  <si>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</si>
  <si>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</si>
  <si>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</si>
  <si>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</si>
  <si>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</si>
  <si>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Moyennes du temps d'éxécution par requête répétées 10 fois</t>
  </si>
  <si>
    <t>CLE DE SHARDING : year | executionTimeMillis par shard</t>
  </si>
  <si>
    <t>CLE DE SHARDING : country | executionTimeMillis par shard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</si>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</sst>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3" borderId="9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6" xfId="0" applyFill="1" applyBorder="1"/>
    <xf numFmtId="0" fontId="0" fillId="3" borderId="0" xfId="0" applyFill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9" xfId="0" applyNumberFormat="1" applyFill="1" applyBorder="1"/>
    <xf numFmtId="2" fontId="0" fillId="0" borderId="17" xfId="0" applyNumberFormat="1" applyBorder="1"/>
    <xf numFmtId="2" fontId="0" fillId="0" borderId="2" xfId="0" applyNumberFormat="1" applyBorder="1"/>
    <xf numFmtId="2" fontId="0" fillId="0" borderId="11" xfId="0" applyNumberFormat="1" applyBorder="1"/>
    <xf numFmtId="2" fontId="0" fillId="0" borderId="14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0" fillId="3" borderId="16" xfId="0" applyFill="1" applyBorder="1"/>
    <xf numFmtId="0" fontId="0" fillId="3" borderId="13" xfId="0" applyFill="1" applyBorder="1"/>
    <xf numFmtId="2" fontId="0" fillId="0" borderId="5" xfId="0" applyNumberFormat="1" applyBorder="1"/>
    <xf numFmtId="2" fontId="0" fillId="0" borderId="1" xfId="0" applyNumberFormat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/>
    <xf numFmtId="0" fontId="0" fillId="0" borderId="3" xfId="0" applyBorder="1" applyAlignment="1"/>
    <xf numFmtId="164" fontId="0" fillId="0" borderId="10" xfId="0" applyNumberFormat="1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9" xfId="0" applyBorder="1"/>
    <xf numFmtId="0" fontId="0" fillId="0" borderId="12" xfId="0" applyBorder="1"/>
    <xf numFmtId="0" fontId="0" fillId="0" borderId="17" xfId="0" applyBorder="1"/>
  </cellXfs>
  <cellStyles count="1">
    <cellStyle name="Normal" xfId="0" builtinId="0"/>
  </cellStyles>
  <dxfs count="28"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Moyenne des temps d'éxécution par requête et par type de sharding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11856970720603E-2"/>
          <c:y val="0.12106951943129765"/>
          <c:w val="0.78298901121535747"/>
          <c:h val="0.65931962571086511"/>
        </c:manualLayout>
      </c:layout>
      <c:lineChart>
        <c:grouping val="standard"/>
        <c:varyColors val="0"/>
        <c:ser>
          <c:idx val="0"/>
          <c:order val="0"/>
          <c:tx>
            <c:v>year_key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Feuil1!$W$6:$W$13</c:f>
              <c:numCache>
                <c:formatCode>General</c:formatCode>
                <c:ptCount val="8"/>
                <c:pt idx="0">
                  <c:v>2.7</c:v>
                </c:pt>
                <c:pt idx="1">
                  <c:v>0</c:v>
                </c:pt>
                <c:pt idx="2">
                  <c:v>62.375</c:v>
                </c:pt>
                <c:pt idx="3">
                  <c:v>61.75</c:v>
                </c:pt>
                <c:pt idx="4">
                  <c:v>62.524999999999999</c:v>
                </c:pt>
                <c:pt idx="5">
                  <c:v>67.325000000000003</c:v>
                </c:pt>
                <c:pt idx="6">
                  <c:v>112.22499999999999</c:v>
                </c:pt>
                <c:pt idx="7">
                  <c:v>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5-4BA2-A96A-C6E66BB9872E}"/>
            </c:ext>
          </c:extLst>
        </c:ser>
        <c:ser>
          <c:idx val="1"/>
          <c:order val="1"/>
          <c:tx>
            <c:v>country_key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Feuil1!$W$17:$W$24</c:f>
              <c:numCache>
                <c:formatCode>General</c:formatCode>
                <c:ptCount val="8"/>
                <c:pt idx="0">
                  <c:v>5.8</c:v>
                </c:pt>
                <c:pt idx="1">
                  <c:v>0</c:v>
                </c:pt>
                <c:pt idx="2">
                  <c:v>62.024999999999999</c:v>
                </c:pt>
                <c:pt idx="3">
                  <c:v>63.45</c:v>
                </c:pt>
                <c:pt idx="4">
                  <c:v>66.775000000000006</c:v>
                </c:pt>
                <c:pt idx="5">
                  <c:v>78.375</c:v>
                </c:pt>
                <c:pt idx="6">
                  <c:v>121.325</c:v>
                </c:pt>
                <c:pt idx="7">
                  <c:v>62.575000000000003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5-4BA2-A96A-C6E66BB9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88991"/>
        <c:axId val="1585006863"/>
      </c:lineChart>
      <c:catAx>
        <c:axId val="17737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Requêtes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06863"/>
        <c:crosses val="autoZero"/>
        <c:auto val="1"/>
        <c:lblAlgn val="ctr"/>
        <c:lblOffset val="100"/>
        <c:noMultiLvlLbl val="0"/>
      </c:catAx>
      <c:valAx>
        <c:axId val="15850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Temps d'éxecution en Millis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802721964180884"/>
          <c:y val="0.15497745639453442"/>
          <c:w val="0.12555330126983802"/>
          <c:h val="0.23461542218048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4480</xdr:colOff>
      <xdr:row>25</xdr:row>
      <xdr:rowOff>26893</xdr:rowOff>
    </xdr:from>
    <xdr:to>
      <xdr:col>10</xdr:col>
      <xdr:colOff>8964</xdr:colOff>
      <xdr:row>46</xdr:row>
      <xdr:rowOff>161363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5491A0D-7891-4576-BE1E-97462AA1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CC784-8DF4-40D1-A0DF-44359E322ED9}" name="Tableau1" displayName="Tableau1" ref="M5:W13" totalsRowShown="0" headerRowDxfId="27" headerRowBorderDxfId="26" tableBorderDxfId="25">
  <autoFilter ref="M5:W13" xr:uid="{35986BA1-A9D1-4C81-A437-0E387ACCE2A5}"/>
  <tableColumns count="11">
    <tableColumn id="1" xr3:uid="{4E66B3EE-0096-41C7-A14E-D9138E07E00A}" name="1" dataDxfId="24"/>
    <tableColumn id="2" xr3:uid="{7F2E908C-3C95-4DEE-A3A5-48085A2549B8}" name="2" dataDxfId="23"/>
    <tableColumn id="3" xr3:uid="{2BB9C480-0746-4EDD-9557-3B1C726DE4F3}" name="3" dataDxfId="22"/>
    <tableColumn id="4" xr3:uid="{5D684F7A-FFA4-4D4B-B1D8-72CC1AA8D357}" name="4" dataDxfId="21"/>
    <tableColumn id="5" xr3:uid="{CE76A8DD-2350-44EB-B7C8-45A9C3691CB1}" name="5" dataDxfId="20"/>
    <tableColumn id="6" xr3:uid="{30138EBA-994E-4BC6-87F4-006FD6C6E6C2}" name="6" dataDxfId="19"/>
    <tableColumn id="7" xr3:uid="{15E92FE2-B1E0-42AA-A092-45DC167DA4B5}" name="7" dataDxfId="18"/>
    <tableColumn id="8" xr3:uid="{8E56248C-CD26-4FFD-A775-4FCA3FDF3017}" name="8" dataDxfId="17"/>
    <tableColumn id="9" xr3:uid="{A24D44EB-0A97-44A6-A513-5EA4748DC344}" name="9" dataDxfId="16"/>
    <tableColumn id="10" xr3:uid="{ADFE6CEC-9F44-4779-BDBA-5397E7117624}" name="10" dataDxfId="15"/>
    <tableColumn id="11" xr3:uid="{6E87FF52-907C-4A47-8D87-38EFF90A4DAB}" name="Moyenne" dataDxfId="1">
      <calculatedColumnFormula>AVERAGE(Tableau1[[#This Row],[1]:[10]])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07CE6D-E0F9-44A2-B21B-09C10D24B363}" name="Tableau13" displayName="Tableau13" ref="M16:W24" totalsRowShown="0" headerRowDxfId="14" headerRowBorderDxfId="13" tableBorderDxfId="12">
  <autoFilter ref="M16:W24" xr:uid="{596B15BB-95AB-4480-8476-7BD6124A750B}"/>
  <tableColumns count="11">
    <tableColumn id="1" xr3:uid="{AA820811-0C1B-4FC5-9FC6-35738709209C}" name="1" dataDxfId="11"/>
    <tableColumn id="2" xr3:uid="{42E81F8B-8609-4FA0-B0AE-5017C5135A2A}" name="2" dataDxfId="10"/>
    <tableColumn id="3" xr3:uid="{1853E6BB-3A96-4F39-891A-ED0ADF19A959}" name="3" dataDxfId="9"/>
    <tableColumn id="4" xr3:uid="{96285F75-9ABA-494B-B106-BC9612F85B27}" name="4" dataDxfId="8"/>
    <tableColumn id="5" xr3:uid="{74CF8697-0AF1-448C-94CE-C6BDDE807680}" name="5" dataDxfId="7"/>
    <tableColumn id="6" xr3:uid="{77A3B12A-59BD-402F-87F0-9F7CABEAD342}" name="6" dataDxfId="6"/>
    <tableColumn id="7" xr3:uid="{BB568B1F-FAB1-4F44-98C0-EF3C4694D034}" name="7" dataDxfId="5"/>
    <tableColumn id="8" xr3:uid="{A0ADC319-8A6B-4459-8E42-BCAD0669531C}" name="8" dataDxfId="4"/>
    <tableColumn id="9" xr3:uid="{88FB5988-1A2C-4458-89DD-B4AAC25D0108}" name="9" dataDxfId="3"/>
    <tableColumn id="10" xr3:uid="{70CF2C75-DC88-4429-8EAF-39C5CEAD340C}" name="10" dataDxfId="2"/>
    <tableColumn id="11" xr3:uid="{E3663306-475B-4240-878D-CCE3D6C10965}" name="Moyenne" dataDxfId="0">
      <calculatedColumnFormula>AVERAGE(Tableau13[[#This Row],[1]:[10]])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E90E-89C1-4B33-BE24-66AB51B3D993}">
  <dimension ref="B1:W24"/>
  <sheetViews>
    <sheetView tabSelected="1" zoomScale="70" zoomScaleNormal="70" workbookViewId="0">
      <selection activeCell="K7" sqref="K7:K13"/>
    </sheetView>
  </sheetViews>
  <sheetFormatPr baseColWidth="10" defaultRowHeight="14.4" x14ac:dyDescent="0.3"/>
  <cols>
    <col min="2" max="2" width="14.109375" bestFit="1" customWidth="1"/>
    <col min="3" max="3" width="13" customWidth="1"/>
    <col min="9" max="9" width="9.109375" customWidth="1"/>
    <col min="10" max="10" width="13.88671875" bestFit="1" customWidth="1"/>
    <col min="11" max="11" width="15.77734375" bestFit="1" customWidth="1"/>
  </cols>
  <sheetData>
    <row r="1" spans="2:23" ht="15" thickBot="1" x14ac:dyDescent="0.35"/>
    <row r="2" spans="2:23" ht="21.6" thickBot="1" x14ac:dyDescent="0.45">
      <c r="B2" s="38" t="s">
        <v>8</v>
      </c>
      <c r="C2" s="39"/>
      <c r="D2" s="39"/>
      <c r="E2" s="39"/>
      <c r="F2" s="40"/>
      <c r="G2" s="40"/>
      <c r="H2" s="40"/>
      <c r="I2" s="40"/>
      <c r="J2" s="40"/>
      <c r="K2" s="41"/>
    </row>
    <row r="4" spans="2:23" x14ac:dyDescent="0.3">
      <c r="B4" s="34" t="s">
        <v>24</v>
      </c>
      <c r="C4" s="35"/>
      <c r="D4" s="35"/>
      <c r="E4" s="35"/>
      <c r="F4" s="35"/>
      <c r="G4" s="35"/>
      <c r="H4" s="35"/>
      <c r="I4" s="35"/>
      <c r="J4" s="35"/>
      <c r="K4" s="36"/>
      <c r="M4" s="37" t="s">
        <v>23</v>
      </c>
      <c r="N4" s="37"/>
      <c r="O4" s="37"/>
      <c r="P4" s="37"/>
      <c r="Q4" s="37"/>
      <c r="R4" s="37"/>
      <c r="S4" s="37"/>
      <c r="T4" s="37"/>
      <c r="U4" s="37"/>
      <c r="V4" s="37"/>
    </row>
    <row r="5" spans="2:23" x14ac:dyDescent="0.3">
      <c r="B5" s="11" t="s">
        <v>12</v>
      </c>
      <c r="C5" s="14">
        <v>1</v>
      </c>
      <c r="D5" s="11">
        <f>1+C5</f>
        <v>2</v>
      </c>
      <c r="E5" s="15">
        <f t="shared" ref="E5:H5" si="0">1+D5</f>
        <v>3</v>
      </c>
      <c r="F5" s="11">
        <f t="shared" si="0"/>
        <v>4</v>
      </c>
      <c r="G5" s="15">
        <f t="shared" si="0"/>
        <v>5</v>
      </c>
      <c r="H5" s="11">
        <f t="shared" si="0"/>
        <v>6</v>
      </c>
      <c r="I5" s="12" t="s">
        <v>11</v>
      </c>
      <c r="J5" s="12" t="s">
        <v>9</v>
      </c>
      <c r="K5" s="12" t="s">
        <v>10</v>
      </c>
      <c r="M5" s="30" t="s">
        <v>13</v>
      </c>
      <c r="N5" s="31" t="s">
        <v>14</v>
      </c>
      <c r="O5" s="13" t="s">
        <v>15</v>
      </c>
      <c r="P5" s="31" t="s">
        <v>16</v>
      </c>
      <c r="Q5" s="13" t="s">
        <v>17</v>
      </c>
      <c r="R5" s="31" t="s">
        <v>18</v>
      </c>
      <c r="S5" s="13" t="s">
        <v>19</v>
      </c>
      <c r="T5" s="31" t="s">
        <v>20</v>
      </c>
      <c r="U5" s="13" t="s">
        <v>21</v>
      </c>
      <c r="V5" s="50" t="s">
        <v>22</v>
      </c>
      <c r="W5" s="31" t="s">
        <v>26</v>
      </c>
    </row>
    <row r="6" spans="2:23" x14ac:dyDescent="0.3">
      <c r="B6" s="12" t="s">
        <v>0</v>
      </c>
      <c r="C6" s="2"/>
      <c r="D6" s="3"/>
      <c r="E6" s="4"/>
      <c r="F6" s="3"/>
      <c r="G6" s="4"/>
      <c r="H6" s="3"/>
      <c r="I6" s="3">
        <f t="shared" ref="I6:I13" si="1">SUM(C6:H6)</f>
        <v>0</v>
      </c>
      <c r="J6" s="3">
        <f t="shared" ref="J6:J13" si="2">I6-MIN(C6:H6)-MAX(C6:H6)</f>
        <v>0</v>
      </c>
      <c r="K6" s="1">
        <f t="shared" ref="K6:K13" si="3">J6/4</f>
        <v>0</v>
      </c>
      <c r="M6" s="27">
        <v>2</v>
      </c>
      <c r="N6" s="17">
        <v>2</v>
      </c>
      <c r="O6" s="16">
        <v>3</v>
      </c>
      <c r="P6" s="18">
        <v>4</v>
      </c>
      <c r="Q6" s="16">
        <v>2</v>
      </c>
      <c r="R6" s="18">
        <v>3</v>
      </c>
      <c r="S6" s="16">
        <v>3</v>
      </c>
      <c r="T6" s="18">
        <v>2</v>
      </c>
      <c r="U6" s="16">
        <v>3</v>
      </c>
      <c r="V6" s="20">
        <v>3</v>
      </c>
      <c r="W6" s="53">
        <f>AVERAGE(Tableau1[[#This Row],[1]:[10]])</f>
        <v>2.7</v>
      </c>
    </row>
    <row r="7" spans="2:23" x14ac:dyDescent="0.3">
      <c r="B7" s="11" t="s">
        <v>1</v>
      </c>
      <c r="C7" s="5"/>
      <c r="D7" s="6"/>
      <c r="E7" s="7"/>
      <c r="F7" s="6"/>
      <c r="G7" s="7"/>
      <c r="H7" s="6"/>
      <c r="I7" s="3">
        <f t="shared" si="1"/>
        <v>0</v>
      </c>
      <c r="J7" s="3">
        <f t="shared" si="2"/>
        <v>0</v>
      </c>
      <c r="K7" s="1">
        <f t="shared" si="3"/>
        <v>0</v>
      </c>
      <c r="M7" s="22"/>
      <c r="N7" s="21"/>
      <c r="O7" s="20"/>
      <c r="P7" s="22"/>
      <c r="Q7" s="20"/>
      <c r="R7" s="23"/>
      <c r="S7" s="20"/>
      <c r="T7" s="21"/>
      <c r="U7" s="20"/>
      <c r="V7" s="23"/>
      <c r="W7" s="56" t="e">
        <f>AVERAGE(Tableau1[[#This Row],[1]:[10]])</f>
        <v>#DIV/0!</v>
      </c>
    </row>
    <row r="8" spans="2:23" x14ac:dyDescent="0.3">
      <c r="B8" s="12" t="s">
        <v>2</v>
      </c>
      <c r="C8" s="2">
        <v>40</v>
      </c>
      <c r="D8" s="3">
        <v>49</v>
      </c>
      <c r="E8" s="4">
        <v>57</v>
      </c>
      <c r="F8" s="3">
        <v>67</v>
      </c>
      <c r="G8" s="4">
        <v>69</v>
      </c>
      <c r="H8" s="3">
        <v>70</v>
      </c>
      <c r="I8" s="3">
        <f t="shared" si="1"/>
        <v>352</v>
      </c>
      <c r="J8" s="3">
        <f t="shared" si="2"/>
        <v>242</v>
      </c>
      <c r="K8" s="1">
        <f t="shared" si="3"/>
        <v>60.5</v>
      </c>
      <c r="M8" s="26">
        <v>70.5</v>
      </c>
      <c r="N8" s="25">
        <v>63.75</v>
      </c>
      <c r="O8" s="24">
        <v>61.75</v>
      </c>
      <c r="P8" s="26">
        <v>61</v>
      </c>
      <c r="Q8" s="16">
        <v>61.75</v>
      </c>
      <c r="R8" s="17">
        <v>59.75</v>
      </c>
      <c r="S8" s="16">
        <v>61.25</v>
      </c>
      <c r="T8" s="17">
        <v>62.5</v>
      </c>
      <c r="U8" s="16">
        <v>61</v>
      </c>
      <c r="V8" s="29">
        <v>60.5</v>
      </c>
      <c r="W8" s="49">
        <f>AVERAGE(Tableau1[[#This Row],[1]:[10]])</f>
        <v>62.375</v>
      </c>
    </row>
    <row r="9" spans="2:23" x14ac:dyDescent="0.3">
      <c r="B9" s="11" t="s">
        <v>3</v>
      </c>
      <c r="C9" s="5">
        <v>41</v>
      </c>
      <c r="D9" s="6">
        <v>54</v>
      </c>
      <c r="E9" s="7">
        <v>57</v>
      </c>
      <c r="F9" s="6">
        <v>65</v>
      </c>
      <c r="G9" s="7">
        <v>67</v>
      </c>
      <c r="H9" s="6">
        <v>67</v>
      </c>
      <c r="I9" s="3">
        <f t="shared" si="1"/>
        <v>351</v>
      </c>
      <c r="J9" s="3">
        <f t="shared" si="2"/>
        <v>243</v>
      </c>
      <c r="K9" s="1">
        <f t="shared" si="3"/>
        <v>60.75</v>
      </c>
      <c r="M9" s="20">
        <v>64</v>
      </c>
      <c r="N9" s="21">
        <v>63.5</v>
      </c>
      <c r="O9" s="20">
        <v>61.25</v>
      </c>
      <c r="P9" s="21">
        <v>60.5</v>
      </c>
      <c r="Q9" s="20">
        <v>59.75</v>
      </c>
      <c r="R9" s="21">
        <v>60.5</v>
      </c>
      <c r="S9" s="20">
        <v>63</v>
      </c>
      <c r="T9" s="21">
        <v>62.5</v>
      </c>
      <c r="U9" s="20">
        <v>61.75</v>
      </c>
      <c r="V9" s="23">
        <v>60.75</v>
      </c>
      <c r="W9" s="54">
        <f>AVERAGE(Tableau1[[#This Row],[1]:[10]])</f>
        <v>61.75</v>
      </c>
    </row>
    <row r="10" spans="2:23" x14ac:dyDescent="0.3">
      <c r="B10" s="12" t="s">
        <v>4</v>
      </c>
      <c r="C10" s="42">
        <v>48</v>
      </c>
      <c r="D10" s="43">
        <v>57</v>
      </c>
      <c r="E10" s="44">
        <v>69</v>
      </c>
      <c r="F10" s="43">
        <v>71</v>
      </c>
      <c r="G10" s="44">
        <v>80</v>
      </c>
      <c r="H10" s="43">
        <v>51</v>
      </c>
      <c r="I10" s="3">
        <f t="shared" si="1"/>
        <v>376</v>
      </c>
      <c r="J10" s="3">
        <f t="shared" si="2"/>
        <v>248</v>
      </c>
      <c r="K10" s="1">
        <f t="shared" si="3"/>
        <v>62</v>
      </c>
      <c r="M10" s="48">
        <v>67.75</v>
      </c>
      <c r="N10" s="48">
        <v>61</v>
      </c>
      <c r="O10" s="48">
        <v>61.5</v>
      </c>
      <c r="P10" s="48">
        <v>62.5</v>
      </c>
      <c r="Q10" s="48">
        <v>61.5</v>
      </c>
      <c r="R10" s="48">
        <v>62.25</v>
      </c>
      <c r="S10" s="48">
        <v>62.75</v>
      </c>
      <c r="T10" s="48">
        <v>60.75</v>
      </c>
      <c r="U10" s="48">
        <v>62.75</v>
      </c>
      <c r="V10" s="48">
        <v>62.5</v>
      </c>
      <c r="W10" s="49">
        <f>AVERAGE(Tableau1[[#This Row],[1]:[10]])</f>
        <v>62.524999999999999</v>
      </c>
    </row>
    <row r="11" spans="2:23" x14ac:dyDescent="0.3">
      <c r="B11" s="11" t="s">
        <v>5</v>
      </c>
      <c r="C11" s="45">
        <v>36</v>
      </c>
      <c r="D11" s="46">
        <v>70</v>
      </c>
      <c r="E11" s="47">
        <v>128</v>
      </c>
      <c r="F11" s="46">
        <v>61</v>
      </c>
      <c r="G11" s="47">
        <v>64</v>
      </c>
      <c r="H11" s="46">
        <v>84</v>
      </c>
      <c r="I11" s="3">
        <f t="shared" si="1"/>
        <v>443</v>
      </c>
      <c r="J11" s="3">
        <f t="shared" si="2"/>
        <v>279</v>
      </c>
      <c r="K11" s="1">
        <f t="shared" si="3"/>
        <v>69.75</v>
      </c>
      <c r="M11" s="51">
        <v>66.25</v>
      </c>
      <c r="N11" s="52">
        <v>89.5</v>
      </c>
      <c r="O11" s="52">
        <v>64.25</v>
      </c>
      <c r="P11" s="52">
        <v>65.5</v>
      </c>
      <c r="Q11" s="52">
        <v>65.25</v>
      </c>
      <c r="R11" s="52">
        <v>62.75</v>
      </c>
      <c r="S11" s="52">
        <v>63</v>
      </c>
      <c r="T11" s="52">
        <v>64.75</v>
      </c>
      <c r="U11" s="52">
        <v>66.75</v>
      </c>
      <c r="V11" s="53">
        <v>65.25</v>
      </c>
      <c r="W11">
        <f>AVERAGE(Tableau1[[#This Row],[1]:[10]])</f>
        <v>67.325000000000003</v>
      </c>
    </row>
    <row r="12" spans="2:23" x14ac:dyDescent="0.3">
      <c r="B12" s="12" t="s">
        <v>6</v>
      </c>
      <c r="C12" s="42">
        <v>157</v>
      </c>
      <c r="D12" s="43">
        <v>156</v>
      </c>
      <c r="E12" s="44">
        <v>145</v>
      </c>
      <c r="F12" s="43">
        <v>82</v>
      </c>
      <c r="G12" s="44">
        <v>69</v>
      </c>
      <c r="H12" s="43">
        <v>54</v>
      </c>
      <c r="I12" s="3">
        <f t="shared" si="1"/>
        <v>663</v>
      </c>
      <c r="J12" s="3">
        <f t="shared" si="2"/>
        <v>452</v>
      </c>
      <c r="K12" s="1">
        <f t="shared" si="3"/>
        <v>113</v>
      </c>
      <c r="M12" s="48">
        <v>112</v>
      </c>
      <c r="N12" s="48">
        <v>110.75</v>
      </c>
      <c r="O12" s="48">
        <v>114.75</v>
      </c>
      <c r="P12" s="48">
        <v>116</v>
      </c>
      <c r="Q12" s="48">
        <v>113</v>
      </c>
      <c r="R12" s="48">
        <v>112</v>
      </c>
      <c r="S12" s="48">
        <v>111.75</v>
      </c>
      <c r="T12" s="48">
        <v>111.5</v>
      </c>
      <c r="U12" s="48">
        <v>113.25</v>
      </c>
      <c r="V12" s="48">
        <v>107.25</v>
      </c>
      <c r="W12" s="49">
        <f>AVERAGE(Tableau1[[#This Row],[1]:[10]])</f>
        <v>112.22499999999999</v>
      </c>
    </row>
    <row r="13" spans="2:23" x14ac:dyDescent="0.3">
      <c r="B13" s="13" t="s">
        <v>7</v>
      </c>
      <c r="C13" s="8">
        <v>49</v>
      </c>
      <c r="D13" s="9">
        <v>57</v>
      </c>
      <c r="E13" s="10">
        <v>73</v>
      </c>
      <c r="F13" s="9">
        <v>84</v>
      </c>
      <c r="G13" s="10">
        <v>87</v>
      </c>
      <c r="H13" s="9">
        <v>91</v>
      </c>
      <c r="I13" s="3">
        <f t="shared" si="1"/>
        <v>441</v>
      </c>
      <c r="J13" s="3">
        <f t="shared" si="2"/>
        <v>301</v>
      </c>
      <c r="K13" s="1">
        <f t="shared" si="3"/>
        <v>75.25</v>
      </c>
      <c r="M13" s="32">
        <v>76.5</v>
      </c>
      <c r="N13" s="33">
        <v>75.75</v>
      </c>
      <c r="O13" s="19">
        <v>75.75</v>
      </c>
      <c r="P13" s="32">
        <v>76.25</v>
      </c>
      <c r="Q13" s="19">
        <v>78</v>
      </c>
      <c r="R13" s="33">
        <v>75.75</v>
      </c>
      <c r="S13" s="19">
        <v>76.5</v>
      </c>
      <c r="T13" s="33">
        <v>75.5</v>
      </c>
      <c r="U13" s="19">
        <v>77.25</v>
      </c>
      <c r="V13" s="28">
        <v>75.25</v>
      </c>
      <c r="W13" s="55">
        <f>AVERAGE(Tableau1[[#This Row],[1]:[10]])</f>
        <v>76.25</v>
      </c>
    </row>
    <row r="15" spans="2:23" x14ac:dyDescent="0.3">
      <c r="B15" s="34" t="s">
        <v>25</v>
      </c>
      <c r="C15" s="35"/>
      <c r="D15" s="35"/>
      <c r="E15" s="35"/>
      <c r="F15" s="35"/>
      <c r="G15" s="35"/>
      <c r="H15" s="35"/>
      <c r="I15" s="35"/>
      <c r="J15" s="35"/>
      <c r="K15" s="36"/>
      <c r="M15" s="37" t="s">
        <v>23</v>
      </c>
      <c r="N15" s="37"/>
      <c r="O15" s="37"/>
      <c r="P15" s="37"/>
      <c r="Q15" s="37"/>
      <c r="R15" s="37"/>
      <c r="S15" s="37"/>
      <c r="T15" s="37"/>
      <c r="U15" s="37"/>
      <c r="V15" s="37"/>
    </row>
    <row r="16" spans="2:23" x14ac:dyDescent="0.3">
      <c r="B16" s="11" t="s">
        <v>12</v>
      </c>
      <c r="C16" s="14">
        <v>1</v>
      </c>
      <c r="D16" s="11">
        <f>1+C16</f>
        <v>2</v>
      </c>
      <c r="E16" s="15">
        <f t="shared" ref="E16:H16" si="4">1+D16</f>
        <v>3</v>
      </c>
      <c r="F16" s="11">
        <f t="shared" si="4"/>
        <v>4</v>
      </c>
      <c r="G16" s="15">
        <f t="shared" si="4"/>
        <v>5</v>
      </c>
      <c r="H16" s="11">
        <f t="shared" si="4"/>
        <v>6</v>
      </c>
      <c r="I16" s="12" t="s">
        <v>11</v>
      </c>
      <c r="J16" s="12" t="s">
        <v>9</v>
      </c>
      <c r="K16" s="12" t="s">
        <v>10</v>
      </c>
      <c r="M16" s="30" t="s">
        <v>13</v>
      </c>
      <c r="N16" s="31" t="s">
        <v>14</v>
      </c>
      <c r="O16" s="13" t="s">
        <v>15</v>
      </c>
      <c r="P16" s="31" t="s">
        <v>16</v>
      </c>
      <c r="Q16" s="13" t="s">
        <v>17</v>
      </c>
      <c r="R16" s="31" t="s">
        <v>18</v>
      </c>
      <c r="S16" s="13" t="s">
        <v>19</v>
      </c>
      <c r="T16" s="31" t="s">
        <v>20</v>
      </c>
      <c r="U16" s="13" t="s">
        <v>21</v>
      </c>
      <c r="V16" s="50" t="s">
        <v>22</v>
      </c>
      <c r="W16" s="31" t="s">
        <v>26</v>
      </c>
    </row>
    <row r="17" spans="2:23" x14ac:dyDescent="0.3">
      <c r="B17" s="12" t="s">
        <v>0</v>
      </c>
      <c r="C17" s="2"/>
      <c r="D17" s="3"/>
      <c r="E17" s="4"/>
      <c r="F17" s="3"/>
      <c r="G17" s="4"/>
      <c r="H17" s="3"/>
      <c r="I17" s="3">
        <f t="shared" ref="I17:I24" si="5">SUM(C17:H17)</f>
        <v>0</v>
      </c>
      <c r="J17" s="3">
        <f t="shared" ref="J17:J24" si="6">I17-MIN(C17:H17)-MAX(C17:H17)</f>
        <v>0</v>
      </c>
      <c r="K17" s="1">
        <f t="shared" ref="K17:K24" si="7">J17/4</f>
        <v>0</v>
      </c>
      <c r="M17" s="27">
        <v>6</v>
      </c>
      <c r="N17" s="17">
        <v>5</v>
      </c>
      <c r="O17" s="16">
        <v>6</v>
      </c>
      <c r="P17" s="18">
        <v>6</v>
      </c>
      <c r="Q17" s="16">
        <v>5</v>
      </c>
      <c r="R17" s="18">
        <v>5</v>
      </c>
      <c r="S17" s="16">
        <v>5</v>
      </c>
      <c r="T17" s="18">
        <v>8</v>
      </c>
      <c r="U17" s="16">
        <v>7</v>
      </c>
      <c r="V17" s="28">
        <v>5</v>
      </c>
      <c r="W17" s="56">
        <f>AVERAGE(Tableau13[[#This Row],[1]:[10]])</f>
        <v>5.8</v>
      </c>
    </row>
    <row r="18" spans="2:23" x14ac:dyDescent="0.3">
      <c r="B18" s="11" t="s">
        <v>1</v>
      </c>
      <c r="C18" s="5"/>
      <c r="D18" s="6"/>
      <c r="E18" s="7"/>
      <c r="F18" s="6"/>
      <c r="G18" s="7"/>
      <c r="H18" s="6"/>
      <c r="I18" s="3">
        <f t="shared" si="5"/>
        <v>0</v>
      </c>
      <c r="J18" s="3">
        <f t="shared" si="6"/>
        <v>0</v>
      </c>
      <c r="K18" s="1">
        <f t="shared" si="7"/>
        <v>0</v>
      </c>
      <c r="M18" s="22"/>
      <c r="N18" s="21"/>
      <c r="O18" s="20"/>
      <c r="P18" s="22"/>
      <c r="Q18" s="20"/>
      <c r="R18" s="23"/>
      <c r="S18" s="20"/>
      <c r="T18" s="21"/>
      <c r="U18" s="20"/>
      <c r="V18" s="23"/>
      <c r="W18" s="49" t="e">
        <f>AVERAGE(Tableau13[[#This Row],[1]:[10]])</f>
        <v>#DIV/0!</v>
      </c>
    </row>
    <row r="19" spans="2:23" x14ac:dyDescent="0.3">
      <c r="B19" s="12" t="s">
        <v>2</v>
      </c>
      <c r="C19" s="2">
        <v>40</v>
      </c>
      <c r="D19" s="3">
        <v>59</v>
      </c>
      <c r="E19" s="4">
        <v>63</v>
      </c>
      <c r="F19" s="3">
        <v>66</v>
      </c>
      <c r="G19" s="4">
        <v>69</v>
      </c>
      <c r="H19" s="3">
        <v>69</v>
      </c>
      <c r="I19" s="3">
        <f t="shared" si="5"/>
        <v>366</v>
      </c>
      <c r="J19" s="3">
        <f t="shared" si="6"/>
        <v>257</v>
      </c>
      <c r="K19" s="1">
        <f t="shared" si="7"/>
        <v>64.25</v>
      </c>
      <c r="M19" s="26">
        <v>54.5</v>
      </c>
      <c r="N19" s="25">
        <v>61.5</v>
      </c>
      <c r="O19" s="24">
        <v>62.5</v>
      </c>
      <c r="P19" s="26">
        <v>63.5</v>
      </c>
      <c r="Q19" s="16">
        <v>60.75</v>
      </c>
      <c r="R19" s="17">
        <v>62.25</v>
      </c>
      <c r="S19" s="16">
        <v>64.5</v>
      </c>
      <c r="T19" s="17">
        <v>63.75</v>
      </c>
      <c r="U19" s="16">
        <v>62.75</v>
      </c>
      <c r="V19" s="29">
        <v>64.25</v>
      </c>
      <c r="W19" s="54">
        <f>AVERAGE(Tableau13[[#This Row],[1]:[10]])</f>
        <v>62.024999999999999</v>
      </c>
    </row>
    <row r="20" spans="2:23" x14ac:dyDescent="0.3">
      <c r="B20" s="11" t="s">
        <v>3</v>
      </c>
      <c r="C20" s="5">
        <v>37</v>
      </c>
      <c r="D20" s="6">
        <v>58</v>
      </c>
      <c r="E20" s="7">
        <v>59</v>
      </c>
      <c r="F20" s="6">
        <v>61</v>
      </c>
      <c r="G20" s="7">
        <v>66</v>
      </c>
      <c r="H20" s="6">
        <v>70</v>
      </c>
      <c r="I20" s="3">
        <f t="shared" si="5"/>
        <v>351</v>
      </c>
      <c r="J20" s="3">
        <f t="shared" si="6"/>
        <v>244</v>
      </c>
      <c r="K20" s="1">
        <f t="shared" si="7"/>
        <v>61</v>
      </c>
      <c r="M20" s="27">
        <v>63.5</v>
      </c>
      <c r="N20" s="17">
        <v>62</v>
      </c>
      <c r="O20" s="16">
        <v>65</v>
      </c>
      <c r="P20" s="17">
        <v>62.75</v>
      </c>
      <c r="Q20" s="20">
        <v>62.5</v>
      </c>
      <c r="R20" s="21">
        <v>64.5</v>
      </c>
      <c r="S20" s="20">
        <v>62.5</v>
      </c>
      <c r="T20" s="21">
        <v>65</v>
      </c>
      <c r="U20" s="20">
        <v>65.75</v>
      </c>
      <c r="V20" s="23">
        <v>61</v>
      </c>
      <c r="W20" s="49">
        <f>AVERAGE(Tableau13[[#This Row],[1]:[10]])</f>
        <v>63.45</v>
      </c>
    </row>
    <row r="21" spans="2:23" x14ac:dyDescent="0.3">
      <c r="B21" s="12" t="s">
        <v>4</v>
      </c>
      <c r="C21" s="2">
        <v>38</v>
      </c>
      <c r="D21" s="3">
        <v>60</v>
      </c>
      <c r="E21" s="4">
        <v>68</v>
      </c>
      <c r="F21" s="3">
        <v>68</v>
      </c>
      <c r="G21" s="4">
        <v>70</v>
      </c>
      <c r="H21" s="3">
        <v>72</v>
      </c>
      <c r="I21" s="3">
        <f t="shared" si="5"/>
        <v>376</v>
      </c>
      <c r="J21" s="3">
        <f t="shared" si="6"/>
        <v>266</v>
      </c>
      <c r="K21" s="1">
        <f t="shared" si="7"/>
        <v>66.5</v>
      </c>
      <c r="M21" s="22">
        <v>69.5</v>
      </c>
      <c r="N21" s="21">
        <v>63.5</v>
      </c>
      <c r="O21" s="20">
        <v>66.25</v>
      </c>
      <c r="P21" s="22">
        <v>66.75</v>
      </c>
      <c r="Q21" s="16">
        <v>65.5</v>
      </c>
      <c r="R21" s="17">
        <v>69.75</v>
      </c>
      <c r="S21" s="16">
        <v>67</v>
      </c>
      <c r="T21" s="17">
        <v>67</v>
      </c>
      <c r="U21" s="16">
        <v>66</v>
      </c>
      <c r="V21" s="29">
        <v>66.5</v>
      </c>
      <c r="W21" s="54">
        <f>AVERAGE(Tableau13[[#This Row],[1]:[10]])</f>
        <v>66.775000000000006</v>
      </c>
    </row>
    <row r="22" spans="2:23" x14ac:dyDescent="0.3">
      <c r="B22" s="11" t="s">
        <v>5</v>
      </c>
      <c r="C22" s="5">
        <v>39</v>
      </c>
      <c r="D22" s="6">
        <v>70</v>
      </c>
      <c r="E22" s="7">
        <v>78</v>
      </c>
      <c r="F22" s="6">
        <v>82</v>
      </c>
      <c r="G22" s="7">
        <v>81</v>
      </c>
      <c r="H22" s="6">
        <v>83</v>
      </c>
      <c r="I22" s="3">
        <f t="shared" si="5"/>
        <v>433</v>
      </c>
      <c r="J22" s="3">
        <f t="shared" si="6"/>
        <v>311</v>
      </c>
      <c r="K22" s="1">
        <f t="shared" si="7"/>
        <v>77.75</v>
      </c>
      <c r="M22" s="27">
        <v>74.5</v>
      </c>
      <c r="N22" s="17">
        <v>75.25</v>
      </c>
      <c r="O22" s="16">
        <v>81</v>
      </c>
      <c r="P22" s="17">
        <v>83.5</v>
      </c>
      <c r="Q22" s="20">
        <v>78.5</v>
      </c>
      <c r="R22" s="21">
        <v>78</v>
      </c>
      <c r="S22" s="20">
        <v>85</v>
      </c>
      <c r="T22" s="21">
        <v>77</v>
      </c>
      <c r="U22" s="20">
        <v>73.25</v>
      </c>
      <c r="V22" s="23">
        <v>77.75</v>
      </c>
      <c r="W22" s="49">
        <f>AVERAGE(Tableau13[[#This Row],[1]:[10]])</f>
        <v>78.375</v>
      </c>
    </row>
    <row r="23" spans="2:23" x14ac:dyDescent="0.3">
      <c r="B23" s="12" t="s">
        <v>6</v>
      </c>
      <c r="C23" s="2">
        <v>56</v>
      </c>
      <c r="D23" s="3">
        <v>110</v>
      </c>
      <c r="E23" s="4">
        <v>113</v>
      </c>
      <c r="F23" s="3">
        <v>129</v>
      </c>
      <c r="G23" s="4">
        <v>130</v>
      </c>
      <c r="H23" s="3">
        <v>131</v>
      </c>
      <c r="I23" s="3">
        <f t="shared" si="5"/>
        <v>669</v>
      </c>
      <c r="J23" s="3">
        <f t="shared" si="6"/>
        <v>482</v>
      </c>
      <c r="K23" s="1">
        <f t="shared" si="7"/>
        <v>120.5</v>
      </c>
      <c r="M23" s="22">
        <v>121</v>
      </c>
      <c r="N23" s="21">
        <v>117.75</v>
      </c>
      <c r="O23" s="20">
        <v>123</v>
      </c>
      <c r="P23" s="22">
        <v>126</v>
      </c>
      <c r="Q23" s="16">
        <v>117.75</v>
      </c>
      <c r="R23" s="17">
        <v>119.25</v>
      </c>
      <c r="S23" s="16">
        <v>121.5</v>
      </c>
      <c r="T23" s="17">
        <v>121.75</v>
      </c>
      <c r="U23" s="16">
        <v>124.75</v>
      </c>
      <c r="V23" s="29">
        <v>120.5</v>
      </c>
      <c r="W23" s="54">
        <f>AVERAGE(Tableau13[[#This Row],[1]:[10]])</f>
        <v>121.325</v>
      </c>
    </row>
    <row r="24" spans="2:23" x14ac:dyDescent="0.3">
      <c r="B24" s="13" t="s">
        <v>7</v>
      </c>
      <c r="C24" s="8">
        <v>36</v>
      </c>
      <c r="D24" s="9">
        <v>56</v>
      </c>
      <c r="E24" s="10">
        <v>63</v>
      </c>
      <c r="F24" s="9">
        <v>69</v>
      </c>
      <c r="G24" s="10">
        <v>73</v>
      </c>
      <c r="H24" s="9">
        <v>149</v>
      </c>
      <c r="I24" s="3">
        <f t="shared" si="5"/>
        <v>446</v>
      </c>
      <c r="J24" s="3">
        <f t="shared" si="6"/>
        <v>261</v>
      </c>
      <c r="K24" s="1">
        <f t="shared" si="7"/>
        <v>65.25</v>
      </c>
      <c r="M24" s="32">
        <v>65.75</v>
      </c>
      <c r="N24" s="33">
        <v>60.5</v>
      </c>
      <c r="O24" s="19">
        <v>65</v>
      </c>
      <c r="P24" s="32">
        <v>62</v>
      </c>
      <c r="Q24" s="19">
        <v>61.25</v>
      </c>
      <c r="R24" s="33">
        <v>60.5</v>
      </c>
      <c r="S24" s="19">
        <v>59.75</v>
      </c>
      <c r="T24" s="33">
        <v>63.25</v>
      </c>
      <c r="U24" s="19">
        <v>62.5</v>
      </c>
      <c r="V24" s="28">
        <v>65.25</v>
      </c>
      <c r="W24" s="49">
        <f>AVERAGE(Tableau13[[#This Row],[1]:[10]])</f>
        <v>62.575000000000003</v>
      </c>
    </row>
  </sheetData>
  <mergeCells count="5">
    <mergeCell ref="B15:K15"/>
    <mergeCell ref="M15:V15"/>
    <mergeCell ref="B2:K2"/>
    <mergeCell ref="M4:V4"/>
    <mergeCell ref="B4:K4"/>
  </mergeCells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Honoré Marie-Alix</dc:creator>
  <cp:lastModifiedBy>Honoré Marie-Alix</cp:lastModifiedBy>
  <dcterms:created xsi:type="dcterms:W3CDTF">2020-12-03T08:12:20Z</dcterms:created>
  <dcterms:modified xsi:type="dcterms:W3CDTF">2020-12-05T12:06:21Z</dcterms:modified>
</cp:coreProperties>
</file>