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vmail-my.sharepoint.com/personal/b51064_fgv_edu_br/Documents/3° Período/Estrutura de Dados/ED_sort/analise/"/>
    </mc:Choice>
  </mc:AlternateContent>
  <xr:revisionPtr revIDLastSave="0" documentId="8_{B415CE41-A4CB-4A67-8783-CE279BD26C7C}" xr6:coauthVersionLast="47" xr6:coauthVersionMax="47" xr10:uidLastSave="{00000000-0000-0000-0000-000000000000}"/>
  <bookViews>
    <workbookView xWindow="-108" yWindow="-108" windowWidth="23256" windowHeight="12456" xr2:uid="{930772FF-3861-4392-B2BE-F631705EBAB0}"/>
  </bookViews>
  <sheets>
    <sheet name="sort_times" sheetId="2" r:id="rId1"/>
    <sheet name="Planilha1" sheetId="1" r:id="rId2"/>
  </sheets>
  <definedNames>
    <definedName name="DadosExternos_1" localSheetId="0" hidden="1">sort_times!$A$1:$F$101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K7" i="2"/>
  <c r="K6" i="2"/>
  <c r="K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9A78F3-186A-4F27-9735-776A1776C74C}" keepAlive="1" name="Consulta - sort_times" description="Conexão com a consulta 'sort_times' na pasta de trabalho." type="5" refreshedVersion="8" background="1" saveData="1">
    <dbPr connection="Provider=Microsoft.Mashup.OleDb.1;Data Source=$Workbook$;Location=sort_times;Extended Properties=&quot;&quot;" command="SELECT * FROM [sort_times]"/>
  </connection>
</connections>
</file>

<file path=xl/sharedStrings.xml><?xml version="1.0" encoding="utf-8"?>
<sst xmlns="http://schemas.openxmlformats.org/spreadsheetml/2006/main" count="15" uniqueCount="9">
  <si>
    <t>BubbleSort</t>
  </si>
  <si>
    <t xml:space="preserve"> BubbleSortOtimizado</t>
  </si>
  <si>
    <t xml:space="preserve"> SelectionSort</t>
  </si>
  <si>
    <t xml:space="preserve"> SelectionSortOtimizado</t>
  </si>
  <si>
    <t xml:space="preserve"> InsertionSort</t>
  </si>
  <si>
    <t xml:space="preserve"> BucketSort</t>
  </si>
  <si>
    <t>Média</t>
  </si>
  <si>
    <t>Mediana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</si>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</sst>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" fontId="0" fillId="0" borderId="0" xfId="0" applyNumberForma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1" fontId="0" fillId="3" borderId="2" xfId="0" applyNumberFormat="1" applyFont="1" applyFill="1" applyBorder="1"/>
    <xf numFmtId="1" fontId="0" fillId="3" borderId="3" xfId="0" applyNumberFormat="1" applyFont="1" applyFill="1" applyBorder="1"/>
    <xf numFmtId="1" fontId="0" fillId="0" borderId="2" xfId="0" applyNumberFormat="1" applyFont="1" applyBorder="1"/>
    <xf numFmtId="1" fontId="0" fillId="0" borderId="3" xfId="0" applyNumberFormat="1" applyFont="1" applyBorder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sort_times!$J$5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32-494B-9E32-188EDFE56112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32-494B-9E32-188EDFE56112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32-494B-9E32-188EDFE56112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32-494B-9E32-188EDFE5611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32-494B-9E32-188EDFE56112}"/>
              </c:ext>
            </c:extLst>
          </c:dPt>
          <c:cat>
            <c:strRef>
              <c:f>sort_times!$K$4:$P$4</c:f>
              <c:strCache>
                <c:ptCount val="6"/>
                <c:pt idx="0">
                  <c:v>BubbleSort</c:v>
                </c:pt>
                <c:pt idx="1">
                  <c:v> BubbleSortOtimizado</c:v>
                </c:pt>
                <c:pt idx="2">
                  <c:v> SelectionSort</c:v>
                </c:pt>
                <c:pt idx="3">
                  <c:v> SelectionSortOtimizado</c:v>
                </c:pt>
                <c:pt idx="4">
                  <c:v> InsertionSort</c:v>
                </c:pt>
                <c:pt idx="5">
                  <c:v> BucketSort</c:v>
                </c:pt>
              </c:strCache>
            </c:strRef>
          </c:cat>
          <c:val>
            <c:numRef>
              <c:f>sort_times!$K$5:$P$5</c:f>
              <c:numCache>
                <c:formatCode>0</c:formatCode>
                <c:ptCount val="6"/>
                <c:pt idx="0">
                  <c:v>598096890</c:v>
                </c:pt>
                <c:pt idx="1">
                  <c:v>314002030</c:v>
                </c:pt>
                <c:pt idx="2">
                  <c:v>266827030</c:v>
                </c:pt>
                <c:pt idx="3">
                  <c:v>298417460</c:v>
                </c:pt>
                <c:pt idx="4">
                  <c:v>144107520</c:v>
                </c:pt>
                <c:pt idx="5">
                  <c:v>31672812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2-494B-9E32-188EDFE56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4125471"/>
        <c:axId val="1264137951"/>
      </c:barChart>
      <c:catAx>
        <c:axId val="126412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137951"/>
        <c:crosses val="autoZero"/>
        <c:auto val="1"/>
        <c:lblAlgn val="ctr"/>
        <c:lblOffset val="100"/>
        <c:noMultiLvlLbl val="0"/>
      </c:catAx>
      <c:valAx>
        <c:axId val="126413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12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472440</xdr:colOff>
      <xdr:row>8</xdr:row>
      <xdr:rowOff>68580</xdr:rowOff>
    </xdr:from>
    <xdr:to>
      <xdr:col>15</xdr:col>
      <xdr:colOff>678180</xdr:colOff>
      <xdr:row>28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64E804-F531-2F0A-2CC7-589BC417A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2AEFC2E-D5B3-4C45-96FF-66C480B3C8B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BFA28-2EA4-4E2E-AC4E-D680974E9EFC}" name="sort_times" displayName="sort_times" ref="A1:F101" tableType="queryTable" totalsRowShown="0" headerRowDxfId="7" dataDxfId="0">
  <autoFilter ref="A1:F101" xr:uid="{D8DBFA28-2EA4-4E2E-AC4E-D680974E9EFC}"/>
  <tableColumns count="6">
    <tableColumn id="1" xr3:uid="{165FEDA1-E54C-4E0A-AADA-62163948FE44}" uniqueName="1" name="BubbleSort" queryTableFieldId="1" dataDxfId="6"/>
    <tableColumn id="2" xr3:uid="{5EB7329B-09BF-4AAE-AD66-042446411C22}" uniqueName="2" name=" BubbleSortOtimizado" queryTableFieldId="2" dataDxfId="5"/>
    <tableColumn id="3" xr3:uid="{C6163293-CB44-449B-9F5D-A3EF8149715E}" uniqueName="3" name=" SelectionSort" queryTableFieldId="3" dataDxfId="4"/>
    <tableColumn id="4" xr3:uid="{CC825D5F-083C-4BF2-877D-A44A12B7EC37}" uniqueName="4" name=" SelectionSortOtimizado" queryTableFieldId="4" dataDxfId="3"/>
    <tableColumn id="5" xr3:uid="{A4AEE122-F401-4C1B-ACB6-4EEAED728F74}" uniqueName="5" name=" InsertionSort" queryTableFieldId="5" dataDxfId="2"/>
    <tableColumn id="6" xr3:uid="{B680A945-7CA1-4E87-A6D0-CD1A71911DC9}" uniqueName="6" name=" BucketSort" queryTableFieldId="6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7B1F-FD69-4EB1-8050-1E946C43EE85}">
  <dimension ref="A1:P101"/>
  <sheetViews>
    <sheetView tabSelected="1" topLeftCell="D1" zoomScale="115" zoomScaleNormal="115" workbookViewId="0">
      <selection activeCell="I12" sqref="I12"/>
    </sheetView>
  </sheetViews>
  <sheetFormatPr defaultRowHeight="14.4" x14ac:dyDescent="0.3"/>
  <cols>
    <col min="1" max="1" width="14.6640625" bestFit="1" customWidth="1"/>
    <col min="2" max="2" width="22.109375" bestFit="1" customWidth="1"/>
    <col min="3" max="3" width="15.109375" bestFit="1" customWidth="1"/>
    <col min="4" max="4" width="24.21875" bestFit="1" customWidth="1"/>
    <col min="5" max="5" width="14.6640625" bestFit="1" customWidth="1"/>
    <col min="6" max="6" width="13.6640625" bestFit="1" customWidth="1"/>
    <col min="10" max="10" width="12.77734375" bestFit="1" customWidth="1"/>
    <col min="11" max="11" width="10.33203125" bestFit="1" customWidth="1"/>
    <col min="12" max="12" width="19.6640625" bestFit="1" customWidth="1"/>
    <col min="13" max="13" width="12.6640625" bestFit="1" customWidth="1"/>
    <col min="14" max="14" width="21.77734375" bestFit="1" customWidth="1"/>
    <col min="15" max="15" width="12.109375" bestFit="1" customWidth="1"/>
    <col min="16" max="16" width="10.5546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6" x14ac:dyDescent="0.3">
      <c r="A2" s="2">
        <v>426440000</v>
      </c>
      <c r="B2" s="2">
        <v>234406000</v>
      </c>
      <c r="C2" s="2">
        <v>151982000</v>
      </c>
      <c r="D2" s="2">
        <v>156563000</v>
      </c>
      <c r="E2" s="2">
        <v>102615000</v>
      </c>
      <c r="F2" s="2">
        <v>24465900</v>
      </c>
    </row>
    <row r="3" spans="1:16" x14ac:dyDescent="0.3">
      <c r="A3" s="2">
        <v>491861000</v>
      </c>
      <c r="B3" s="2">
        <v>338517000</v>
      </c>
      <c r="C3" s="2">
        <v>194173000</v>
      </c>
      <c r="D3" s="2">
        <v>267410000</v>
      </c>
      <c r="E3" s="2">
        <v>145162000</v>
      </c>
      <c r="F3" s="2">
        <v>33171000</v>
      </c>
    </row>
    <row r="4" spans="1:16" x14ac:dyDescent="0.3">
      <c r="A4" s="2">
        <v>679966000</v>
      </c>
      <c r="B4" s="2">
        <v>335152000</v>
      </c>
      <c r="C4" s="2">
        <v>297579000</v>
      </c>
      <c r="D4" s="2">
        <v>286843000</v>
      </c>
      <c r="E4" s="2">
        <v>147366000</v>
      </c>
      <c r="F4" s="2">
        <v>28241100</v>
      </c>
      <c r="K4" s="3" t="s">
        <v>0</v>
      </c>
      <c r="L4" s="4" t="s">
        <v>1</v>
      </c>
      <c r="M4" s="4" t="s">
        <v>2</v>
      </c>
      <c r="N4" s="4" t="s">
        <v>3</v>
      </c>
      <c r="O4" s="4" t="s">
        <v>4</v>
      </c>
      <c r="P4" s="5" t="s">
        <v>5</v>
      </c>
    </row>
    <row r="5" spans="1:16" x14ac:dyDescent="0.3">
      <c r="A5" s="2">
        <v>587594000</v>
      </c>
      <c r="B5" s="2">
        <v>309248000</v>
      </c>
      <c r="C5" s="2">
        <v>263144000</v>
      </c>
      <c r="D5" s="2">
        <v>295478000</v>
      </c>
      <c r="E5" s="2">
        <v>141898000</v>
      </c>
      <c r="F5" s="2">
        <v>30236400</v>
      </c>
      <c r="J5" s="3" t="s">
        <v>6</v>
      </c>
      <c r="K5" s="6">
        <f>AVERAGE(sort_times[BubbleSort])</f>
        <v>598096890</v>
      </c>
      <c r="L5" s="6">
        <f>AVERAGE(sort_times[[ BubbleSortOtimizado]])</f>
        <v>314002030</v>
      </c>
      <c r="M5" s="6">
        <f>AVERAGE(sort_times[[ SelectionSort]])</f>
        <v>266827030</v>
      </c>
      <c r="N5" s="6">
        <f>AVERAGE(sort_times[[ SelectionSortOtimizado]])</f>
        <v>298417460</v>
      </c>
      <c r="O5" s="6">
        <f>AVERAGE(sort_times[[ InsertionSort]])</f>
        <v>144107520</v>
      </c>
      <c r="P5" s="6">
        <f>AVERAGE(sort_times[[ BucketSort]])</f>
        <v>31672812</v>
      </c>
    </row>
    <row r="6" spans="1:16" x14ac:dyDescent="0.3">
      <c r="A6" s="2">
        <v>588332000</v>
      </c>
      <c r="B6" s="2">
        <v>304763000</v>
      </c>
      <c r="C6" s="2">
        <v>260757000</v>
      </c>
      <c r="D6" s="2">
        <v>285780000</v>
      </c>
      <c r="E6" s="2">
        <v>141101000</v>
      </c>
      <c r="F6" s="2">
        <v>28084700</v>
      </c>
      <c r="J6" s="3" t="s">
        <v>7</v>
      </c>
      <c r="K6" s="8">
        <f>MEDIAN(sort_times[BubbleSort])</f>
        <v>590126000</v>
      </c>
      <c r="L6" s="8">
        <f>MEDIAN(sort_times[[ BubbleSortOtimizado]])</f>
        <v>309151500</v>
      </c>
      <c r="M6" s="8">
        <f>MEDIAN(sort_times[[ SelectionSort]])</f>
        <v>261538000</v>
      </c>
      <c r="N6" s="9">
        <f>MEDIAN(sort_times[[ SelectionSortOtimizado]])</f>
        <v>294144500</v>
      </c>
      <c r="O6" s="8">
        <f>MEDIAN(sort_times[[ InsertionSort]])</f>
        <v>141673500</v>
      </c>
      <c r="P6" s="8">
        <f>MEDIAN(sort_times[[ BucketSort]])</f>
        <v>30588700</v>
      </c>
    </row>
    <row r="7" spans="1:16" x14ac:dyDescent="0.3">
      <c r="A7" s="2">
        <v>583319000</v>
      </c>
      <c r="B7" s="2">
        <v>314134000</v>
      </c>
      <c r="C7" s="2">
        <v>272136000</v>
      </c>
      <c r="D7" s="2">
        <v>296126000</v>
      </c>
      <c r="E7" s="2">
        <v>143540000</v>
      </c>
      <c r="F7" s="2">
        <v>28942100</v>
      </c>
      <c r="J7" s="3" t="s">
        <v>8</v>
      </c>
      <c r="K7" s="7">
        <f>_xlfn.STDEV.P(sort_times[BubbleSort])</f>
        <v>37903068.56704212</v>
      </c>
      <c r="L7" s="7">
        <f>_xlfn.STDEV.P(sort_times[[ BubbleSortOtimizado]])</f>
        <v>16899359.872169714</v>
      </c>
      <c r="M7" s="7">
        <f>_xlfn.STDEV.P(sort_times[[ SelectionSort]])</f>
        <v>20473338.031916</v>
      </c>
      <c r="N7" s="7">
        <f>_xlfn.STDEV.P(sort_times[[ SelectionSortOtimizado]])</f>
        <v>21010004.839799538</v>
      </c>
      <c r="O7" s="7">
        <f>_xlfn.STDEV.P(sort_times[[ InsertionSort]])</f>
        <v>9310933.0858727582</v>
      </c>
      <c r="P7" s="7">
        <f>_xlfn.STDEV.P(sort_times[[ BucketSort]])</f>
        <v>3883815.3650059081</v>
      </c>
    </row>
    <row r="8" spans="1:16" x14ac:dyDescent="0.3">
      <c r="A8" s="2">
        <v>577191000</v>
      </c>
      <c r="B8" s="2">
        <v>306572000</v>
      </c>
      <c r="C8" s="2">
        <v>257774000</v>
      </c>
      <c r="D8" s="2">
        <v>291737000</v>
      </c>
      <c r="E8" s="2">
        <v>142909000</v>
      </c>
      <c r="F8" s="2">
        <v>32209000</v>
      </c>
    </row>
    <row r="9" spans="1:16" x14ac:dyDescent="0.3">
      <c r="A9" s="2">
        <v>608548000</v>
      </c>
      <c r="B9" s="2">
        <v>307040000</v>
      </c>
      <c r="C9" s="2">
        <v>260931000</v>
      </c>
      <c r="D9" s="2">
        <v>289728000</v>
      </c>
      <c r="E9" s="2">
        <v>140429000</v>
      </c>
      <c r="F9" s="2">
        <v>34350800</v>
      </c>
    </row>
    <row r="10" spans="1:16" x14ac:dyDescent="0.3">
      <c r="A10" s="2">
        <v>568809000</v>
      </c>
      <c r="B10" s="2">
        <v>297883000</v>
      </c>
      <c r="C10" s="2">
        <v>254557000</v>
      </c>
      <c r="D10" s="2">
        <v>288361000</v>
      </c>
      <c r="E10" s="2">
        <v>137799000</v>
      </c>
      <c r="F10" s="2">
        <v>28984200</v>
      </c>
    </row>
    <row r="11" spans="1:16" x14ac:dyDescent="0.3">
      <c r="A11" s="2">
        <v>648123000</v>
      </c>
      <c r="B11" s="2">
        <v>300519000</v>
      </c>
      <c r="C11" s="2">
        <v>276828000</v>
      </c>
      <c r="D11" s="2">
        <v>297813000</v>
      </c>
      <c r="E11" s="2">
        <v>139536000</v>
      </c>
      <c r="F11" s="2">
        <v>29274500</v>
      </c>
    </row>
    <row r="12" spans="1:16" x14ac:dyDescent="0.3">
      <c r="A12" s="2">
        <v>574457000</v>
      </c>
      <c r="B12" s="2">
        <v>307070000</v>
      </c>
      <c r="C12" s="2">
        <v>264473000</v>
      </c>
      <c r="D12" s="2">
        <v>308553000</v>
      </c>
      <c r="E12" s="2">
        <v>157212000</v>
      </c>
      <c r="F12" s="2">
        <v>48565100</v>
      </c>
    </row>
    <row r="13" spans="1:16" x14ac:dyDescent="0.3">
      <c r="A13" s="2">
        <v>599023000</v>
      </c>
      <c r="B13" s="2">
        <v>328717000</v>
      </c>
      <c r="C13" s="2">
        <v>317121000</v>
      </c>
      <c r="D13" s="2">
        <v>341155000</v>
      </c>
      <c r="E13" s="2">
        <v>147546000</v>
      </c>
      <c r="F13" s="2">
        <v>34706500</v>
      </c>
    </row>
    <row r="14" spans="1:16" x14ac:dyDescent="0.3">
      <c r="A14" s="2">
        <v>639166000</v>
      </c>
      <c r="B14" s="2">
        <v>336203000</v>
      </c>
      <c r="C14" s="2">
        <v>302149000</v>
      </c>
      <c r="D14" s="2">
        <v>331721000</v>
      </c>
      <c r="E14" s="2">
        <v>165195000</v>
      </c>
      <c r="F14" s="2">
        <v>37504000</v>
      </c>
    </row>
    <row r="15" spans="1:16" x14ac:dyDescent="0.3">
      <c r="A15" s="2">
        <v>608350000</v>
      </c>
      <c r="B15" s="2">
        <v>341257000</v>
      </c>
      <c r="C15" s="2">
        <v>285060000</v>
      </c>
      <c r="D15" s="2">
        <v>322813000</v>
      </c>
      <c r="E15" s="2">
        <v>161838000</v>
      </c>
      <c r="F15" s="2">
        <v>32521900</v>
      </c>
    </row>
    <row r="16" spans="1:16" x14ac:dyDescent="0.3">
      <c r="A16" s="2">
        <v>632684000</v>
      </c>
      <c r="B16" s="2">
        <v>338310000</v>
      </c>
      <c r="C16" s="2">
        <v>283475000</v>
      </c>
      <c r="D16" s="2">
        <v>298814000</v>
      </c>
      <c r="E16" s="2">
        <v>142135000</v>
      </c>
      <c r="F16" s="2">
        <v>29414200</v>
      </c>
    </row>
    <row r="17" spans="1:6" x14ac:dyDescent="0.3">
      <c r="A17" s="2">
        <v>624006000</v>
      </c>
      <c r="B17" s="2">
        <v>306318000</v>
      </c>
      <c r="C17" s="2">
        <v>256270000</v>
      </c>
      <c r="D17" s="2">
        <v>298233000</v>
      </c>
      <c r="E17" s="2">
        <v>182233000</v>
      </c>
      <c r="F17" s="2">
        <v>51218300</v>
      </c>
    </row>
    <row r="18" spans="1:6" x14ac:dyDescent="0.3">
      <c r="A18" s="2">
        <v>570893000</v>
      </c>
      <c r="B18" s="2">
        <v>333216000</v>
      </c>
      <c r="C18" s="2">
        <v>295078000</v>
      </c>
      <c r="D18" s="2">
        <v>326048000</v>
      </c>
      <c r="E18" s="2">
        <v>154379000</v>
      </c>
      <c r="F18" s="2">
        <v>36051900</v>
      </c>
    </row>
    <row r="19" spans="1:6" x14ac:dyDescent="0.3">
      <c r="A19" s="2">
        <v>681675000</v>
      </c>
      <c r="B19" s="2">
        <v>347818000</v>
      </c>
      <c r="C19" s="2">
        <v>296670000</v>
      </c>
      <c r="D19" s="2">
        <v>326248000</v>
      </c>
      <c r="E19" s="2">
        <v>144009000</v>
      </c>
      <c r="F19" s="2">
        <v>37184300</v>
      </c>
    </row>
    <row r="20" spans="1:6" x14ac:dyDescent="0.3">
      <c r="A20" s="2">
        <v>670189000</v>
      </c>
      <c r="B20" s="2">
        <v>360557000</v>
      </c>
      <c r="C20" s="2">
        <v>307453000</v>
      </c>
      <c r="D20" s="2">
        <v>356263000</v>
      </c>
      <c r="E20" s="2">
        <v>170427000</v>
      </c>
      <c r="F20" s="2">
        <v>40857900</v>
      </c>
    </row>
    <row r="21" spans="1:6" x14ac:dyDescent="0.3">
      <c r="A21" s="2">
        <v>654046000</v>
      </c>
      <c r="B21" s="2">
        <v>324862000</v>
      </c>
      <c r="C21" s="2">
        <v>292273000</v>
      </c>
      <c r="D21" s="2">
        <v>301291000</v>
      </c>
      <c r="E21" s="2">
        <v>142567000</v>
      </c>
      <c r="F21" s="2">
        <v>29359800</v>
      </c>
    </row>
    <row r="22" spans="1:6" x14ac:dyDescent="0.3">
      <c r="A22" s="2">
        <v>574204000</v>
      </c>
      <c r="B22" s="2">
        <v>301872000</v>
      </c>
      <c r="C22" s="2">
        <v>286182000</v>
      </c>
      <c r="D22" s="2">
        <v>342235000</v>
      </c>
      <c r="E22" s="2">
        <v>163479000</v>
      </c>
      <c r="F22" s="2">
        <v>38385200</v>
      </c>
    </row>
    <row r="23" spans="1:6" x14ac:dyDescent="0.3">
      <c r="A23" s="2">
        <v>752500000</v>
      </c>
      <c r="B23" s="2">
        <v>352508000</v>
      </c>
      <c r="C23" s="2">
        <v>298545000</v>
      </c>
      <c r="D23" s="2">
        <v>292997000</v>
      </c>
      <c r="E23" s="2">
        <v>137578000</v>
      </c>
      <c r="F23" s="2">
        <v>29013800</v>
      </c>
    </row>
    <row r="24" spans="1:6" x14ac:dyDescent="0.3">
      <c r="A24" s="2">
        <v>571125000</v>
      </c>
      <c r="B24" s="2">
        <v>306503000</v>
      </c>
      <c r="C24" s="2">
        <v>258184000</v>
      </c>
      <c r="D24" s="2">
        <v>288042000</v>
      </c>
      <c r="E24" s="2">
        <v>138546000</v>
      </c>
      <c r="F24" s="2">
        <v>28995100</v>
      </c>
    </row>
    <row r="25" spans="1:6" x14ac:dyDescent="0.3">
      <c r="A25" s="2">
        <v>577925000</v>
      </c>
      <c r="B25" s="2">
        <v>305131000</v>
      </c>
      <c r="C25" s="2">
        <v>283444000</v>
      </c>
      <c r="D25" s="2">
        <v>287972000</v>
      </c>
      <c r="E25" s="2">
        <v>138612000</v>
      </c>
      <c r="F25" s="2">
        <v>28832000</v>
      </c>
    </row>
    <row r="26" spans="1:6" x14ac:dyDescent="0.3">
      <c r="A26" s="2">
        <v>591236000</v>
      </c>
      <c r="B26" s="2">
        <v>309055000</v>
      </c>
      <c r="C26" s="2">
        <v>259337000</v>
      </c>
      <c r="D26" s="2">
        <v>287402000</v>
      </c>
      <c r="E26" s="2">
        <v>139214000</v>
      </c>
      <c r="F26" s="2">
        <v>28889000</v>
      </c>
    </row>
    <row r="27" spans="1:6" x14ac:dyDescent="0.3">
      <c r="A27" s="2">
        <v>596589000</v>
      </c>
      <c r="B27" s="2">
        <v>300871000</v>
      </c>
      <c r="C27" s="2">
        <v>261577000</v>
      </c>
      <c r="D27" s="2">
        <v>287943000</v>
      </c>
      <c r="E27" s="2">
        <v>138240000</v>
      </c>
      <c r="F27" s="2">
        <v>33135300</v>
      </c>
    </row>
    <row r="28" spans="1:6" x14ac:dyDescent="0.3">
      <c r="A28" s="2">
        <v>658151000</v>
      </c>
      <c r="B28" s="2">
        <v>301099000</v>
      </c>
      <c r="C28" s="2">
        <v>257930000</v>
      </c>
      <c r="D28" s="2">
        <v>287444000</v>
      </c>
      <c r="E28" s="2">
        <v>141134000</v>
      </c>
      <c r="F28" s="2">
        <v>28568900</v>
      </c>
    </row>
    <row r="29" spans="1:6" x14ac:dyDescent="0.3">
      <c r="A29" s="2">
        <v>574265000</v>
      </c>
      <c r="B29" s="2">
        <v>316417000</v>
      </c>
      <c r="C29" s="2">
        <v>261499000</v>
      </c>
      <c r="D29" s="2">
        <v>288423000</v>
      </c>
      <c r="E29" s="2">
        <v>139993000</v>
      </c>
      <c r="F29" s="2">
        <v>29178500</v>
      </c>
    </row>
    <row r="30" spans="1:6" x14ac:dyDescent="0.3">
      <c r="A30" s="2">
        <v>580209000</v>
      </c>
      <c r="B30" s="2">
        <v>303844000</v>
      </c>
      <c r="C30" s="2">
        <v>254905000</v>
      </c>
      <c r="D30" s="2">
        <v>293402000</v>
      </c>
      <c r="E30" s="2">
        <v>158124000</v>
      </c>
      <c r="F30" s="2">
        <v>29490900</v>
      </c>
    </row>
    <row r="31" spans="1:6" x14ac:dyDescent="0.3">
      <c r="A31" s="2">
        <v>596122000</v>
      </c>
      <c r="B31" s="2">
        <v>303804000</v>
      </c>
      <c r="C31" s="2">
        <v>262937000</v>
      </c>
      <c r="D31" s="2">
        <v>293355000</v>
      </c>
      <c r="E31" s="2">
        <v>141068000</v>
      </c>
      <c r="F31" s="2">
        <v>28679200</v>
      </c>
    </row>
    <row r="32" spans="1:6" x14ac:dyDescent="0.3">
      <c r="A32" s="2">
        <v>589659000</v>
      </c>
      <c r="B32" s="2">
        <v>303218000</v>
      </c>
      <c r="C32" s="2">
        <v>278728000</v>
      </c>
      <c r="D32" s="2">
        <v>310109000</v>
      </c>
      <c r="E32" s="2">
        <v>143459000</v>
      </c>
      <c r="F32" s="2">
        <v>32288700</v>
      </c>
    </row>
    <row r="33" spans="1:6" x14ac:dyDescent="0.3">
      <c r="A33" s="2">
        <v>666106000</v>
      </c>
      <c r="B33" s="2">
        <v>379515000</v>
      </c>
      <c r="C33" s="2">
        <v>287802000</v>
      </c>
      <c r="D33" s="2">
        <v>338240000</v>
      </c>
      <c r="E33" s="2">
        <v>152209000</v>
      </c>
      <c r="F33" s="2">
        <v>35319800</v>
      </c>
    </row>
    <row r="34" spans="1:6" x14ac:dyDescent="0.3">
      <c r="A34" s="2">
        <v>621918000</v>
      </c>
      <c r="B34" s="2">
        <v>351219000</v>
      </c>
      <c r="C34" s="2">
        <v>303095000</v>
      </c>
      <c r="D34" s="2">
        <v>289312000</v>
      </c>
      <c r="E34" s="2">
        <v>137071000</v>
      </c>
      <c r="F34" s="2">
        <v>28605600</v>
      </c>
    </row>
    <row r="35" spans="1:6" x14ac:dyDescent="0.3">
      <c r="A35" s="2">
        <v>577530000</v>
      </c>
      <c r="B35" s="2">
        <v>303903000</v>
      </c>
      <c r="C35" s="2">
        <v>256763000</v>
      </c>
      <c r="D35" s="2">
        <v>301333000</v>
      </c>
      <c r="E35" s="2">
        <v>142356000</v>
      </c>
      <c r="F35" s="2">
        <v>31141700</v>
      </c>
    </row>
    <row r="36" spans="1:6" x14ac:dyDescent="0.3">
      <c r="A36" s="2">
        <v>578369000</v>
      </c>
      <c r="B36" s="2">
        <v>308562000</v>
      </c>
      <c r="C36" s="2">
        <v>256806000</v>
      </c>
      <c r="D36" s="2">
        <v>286703000</v>
      </c>
      <c r="E36" s="2">
        <v>142739000</v>
      </c>
      <c r="F36" s="2">
        <v>29088800</v>
      </c>
    </row>
    <row r="37" spans="1:6" x14ac:dyDescent="0.3">
      <c r="A37" s="2">
        <v>570761000</v>
      </c>
      <c r="B37" s="2">
        <v>297231000</v>
      </c>
      <c r="C37" s="2">
        <v>256890000</v>
      </c>
      <c r="D37" s="2">
        <v>300912000</v>
      </c>
      <c r="E37" s="2">
        <v>137237000</v>
      </c>
      <c r="F37" s="2">
        <v>33607400</v>
      </c>
    </row>
    <row r="38" spans="1:6" x14ac:dyDescent="0.3">
      <c r="A38" s="2">
        <v>568178000</v>
      </c>
      <c r="B38" s="2">
        <v>319126000</v>
      </c>
      <c r="C38" s="2">
        <v>257515000</v>
      </c>
      <c r="D38" s="2">
        <v>286818000</v>
      </c>
      <c r="E38" s="2">
        <v>147077000</v>
      </c>
      <c r="F38" s="2">
        <v>39505000</v>
      </c>
    </row>
    <row r="39" spans="1:6" x14ac:dyDescent="0.3">
      <c r="A39" s="2">
        <v>577167000</v>
      </c>
      <c r="B39" s="2">
        <v>310908000</v>
      </c>
      <c r="C39" s="2">
        <v>257644000</v>
      </c>
      <c r="D39" s="2">
        <v>287176000</v>
      </c>
      <c r="E39" s="2">
        <v>138912000</v>
      </c>
      <c r="F39" s="2">
        <v>29056500</v>
      </c>
    </row>
    <row r="40" spans="1:6" x14ac:dyDescent="0.3">
      <c r="A40" s="2">
        <v>573504000</v>
      </c>
      <c r="B40" s="2">
        <v>318227000</v>
      </c>
      <c r="C40" s="2">
        <v>255954000</v>
      </c>
      <c r="D40" s="2">
        <v>287092000</v>
      </c>
      <c r="E40" s="2">
        <v>137392000</v>
      </c>
      <c r="F40" s="2">
        <v>28597900</v>
      </c>
    </row>
    <row r="41" spans="1:6" x14ac:dyDescent="0.3">
      <c r="A41" s="2">
        <v>569936000</v>
      </c>
      <c r="B41" s="2">
        <v>309895000</v>
      </c>
      <c r="C41" s="2">
        <v>254224000</v>
      </c>
      <c r="D41" s="2">
        <v>287173000</v>
      </c>
      <c r="E41" s="2">
        <v>137570000</v>
      </c>
      <c r="F41" s="2">
        <v>29143400</v>
      </c>
    </row>
    <row r="42" spans="1:6" x14ac:dyDescent="0.3">
      <c r="A42" s="2">
        <v>574593000</v>
      </c>
      <c r="B42" s="2">
        <v>306378000</v>
      </c>
      <c r="C42" s="2">
        <v>254004000</v>
      </c>
      <c r="D42" s="2">
        <v>287434000</v>
      </c>
      <c r="E42" s="2">
        <v>138726000</v>
      </c>
      <c r="F42" s="2">
        <v>29155500</v>
      </c>
    </row>
    <row r="43" spans="1:6" x14ac:dyDescent="0.3">
      <c r="A43" s="2">
        <v>570189000</v>
      </c>
      <c r="B43" s="2">
        <v>303083000</v>
      </c>
      <c r="C43" s="2">
        <v>253732000</v>
      </c>
      <c r="D43" s="2">
        <v>286993000</v>
      </c>
      <c r="E43" s="2">
        <v>142182000</v>
      </c>
      <c r="F43" s="2">
        <v>29046000</v>
      </c>
    </row>
    <row r="44" spans="1:6" x14ac:dyDescent="0.3">
      <c r="A44" s="2">
        <v>583966000</v>
      </c>
      <c r="B44" s="2">
        <v>313442000</v>
      </c>
      <c r="C44" s="2">
        <v>254610000</v>
      </c>
      <c r="D44" s="2">
        <v>288436000</v>
      </c>
      <c r="E44" s="2">
        <v>140817000</v>
      </c>
      <c r="F44" s="2">
        <v>29469100</v>
      </c>
    </row>
    <row r="45" spans="1:6" x14ac:dyDescent="0.3">
      <c r="A45" s="2">
        <v>574353000</v>
      </c>
      <c r="B45" s="2">
        <v>301437000</v>
      </c>
      <c r="C45" s="2">
        <v>255232000</v>
      </c>
      <c r="D45" s="2">
        <v>287637000</v>
      </c>
      <c r="E45" s="2">
        <v>137261000</v>
      </c>
      <c r="F45" s="2">
        <v>29606400</v>
      </c>
    </row>
    <row r="46" spans="1:6" x14ac:dyDescent="0.3">
      <c r="A46" s="2">
        <v>574852000</v>
      </c>
      <c r="B46" s="2">
        <v>307696000</v>
      </c>
      <c r="C46" s="2">
        <v>256166000</v>
      </c>
      <c r="D46" s="2">
        <v>288279000</v>
      </c>
      <c r="E46" s="2">
        <v>140617000</v>
      </c>
      <c r="F46" s="2">
        <v>29316600</v>
      </c>
    </row>
    <row r="47" spans="1:6" x14ac:dyDescent="0.3">
      <c r="A47" s="2">
        <v>568752000</v>
      </c>
      <c r="B47" s="2">
        <v>311504000</v>
      </c>
      <c r="C47" s="2">
        <v>254673000</v>
      </c>
      <c r="D47" s="2">
        <v>287917000</v>
      </c>
      <c r="E47" s="2">
        <v>145894000</v>
      </c>
      <c r="F47" s="2">
        <v>29532000</v>
      </c>
    </row>
    <row r="48" spans="1:6" x14ac:dyDescent="0.3">
      <c r="A48" s="2">
        <v>625612000</v>
      </c>
      <c r="B48" s="2">
        <v>314880000</v>
      </c>
      <c r="C48" s="2">
        <v>302688000</v>
      </c>
      <c r="D48" s="2">
        <v>327131000</v>
      </c>
      <c r="E48" s="2">
        <v>145538000</v>
      </c>
      <c r="F48" s="2">
        <v>29703500</v>
      </c>
    </row>
    <row r="49" spans="1:6" x14ac:dyDescent="0.3">
      <c r="A49" s="2">
        <v>602604000</v>
      </c>
      <c r="B49" s="2">
        <v>319966000</v>
      </c>
      <c r="C49" s="2">
        <v>270671000</v>
      </c>
      <c r="D49" s="2">
        <v>320344000</v>
      </c>
      <c r="E49" s="2">
        <v>149093000</v>
      </c>
      <c r="F49" s="2">
        <v>32478400</v>
      </c>
    </row>
    <row r="50" spans="1:6" x14ac:dyDescent="0.3">
      <c r="A50" s="2">
        <v>590593000</v>
      </c>
      <c r="B50" s="2">
        <v>321583000</v>
      </c>
      <c r="C50" s="2">
        <v>283871000</v>
      </c>
      <c r="D50" s="2">
        <v>310982000</v>
      </c>
      <c r="E50" s="2">
        <v>146431000</v>
      </c>
      <c r="F50" s="2">
        <v>32778500</v>
      </c>
    </row>
    <row r="51" spans="1:6" x14ac:dyDescent="0.3">
      <c r="A51" s="2">
        <v>599458000</v>
      </c>
      <c r="B51" s="2">
        <v>305294000</v>
      </c>
      <c r="C51" s="2">
        <v>260719000</v>
      </c>
      <c r="D51" s="2">
        <v>310430000</v>
      </c>
      <c r="E51" s="2">
        <v>147819000</v>
      </c>
      <c r="F51" s="2">
        <v>30599600</v>
      </c>
    </row>
    <row r="52" spans="1:6" x14ac:dyDescent="0.3">
      <c r="A52" s="2">
        <v>623453000</v>
      </c>
      <c r="B52" s="2">
        <v>323526000</v>
      </c>
      <c r="C52" s="2">
        <v>282971000</v>
      </c>
      <c r="D52" s="2">
        <v>308199000</v>
      </c>
      <c r="E52" s="2">
        <v>150576000</v>
      </c>
      <c r="F52" s="2">
        <v>34854100</v>
      </c>
    </row>
    <row r="53" spans="1:6" x14ac:dyDescent="0.3">
      <c r="A53" s="2">
        <v>610127000</v>
      </c>
      <c r="B53" s="2">
        <v>311478000</v>
      </c>
      <c r="C53" s="2">
        <v>282475000</v>
      </c>
      <c r="D53" s="2">
        <v>294170000</v>
      </c>
      <c r="E53" s="2">
        <v>138911000</v>
      </c>
      <c r="F53" s="2">
        <v>33366100</v>
      </c>
    </row>
    <row r="54" spans="1:6" x14ac:dyDescent="0.3">
      <c r="A54" s="2">
        <v>633081000</v>
      </c>
      <c r="B54" s="2">
        <v>326780000</v>
      </c>
      <c r="C54" s="2">
        <v>260902000</v>
      </c>
      <c r="D54" s="2">
        <v>288752000</v>
      </c>
      <c r="E54" s="2">
        <v>139936000</v>
      </c>
      <c r="F54" s="2">
        <v>29416700</v>
      </c>
    </row>
    <row r="55" spans="1:6" x14ac:dyDescent="0.3">
      <c r="A55" s="2">
        <v>584055000</v>
      </c>
      <c r="B55" s="2">
        <v>303893000</v>
      </c>
      <c r="C55" s="2">
        <v>255609000</v>
      </c>
      <c r="D55" s="2">
        <v>289138000</v>
      </c>
      <c r="E55" s="2">
        <v>138575000</v>
      </c>
      <c r="F55" s="2">
        <v>29168200</v>
      </c>
    </row>
    <row r="56" spans="1:6" x14ac:dyDescent="0.3">
      <c r="A56" s="2">
        <v>597109000</v>
      </c>
      <c r="B56" s="2">
        <v>318667000</v>
      </c>
      <c r="C56" s="2">
        <v>270217000</v>
      </c>
      <c r="D56" s="2">
        <v>313419000</v>
      </c>
      <c r="E56" s="2">
        <v>141449000</v>
      </c>
      <c r="F56" s="2">
        <v>31131600</v>
      </c>
    </row>
    <row r="57" spans="1:6" x14ac:dyDescent="0.3">
      <c r="A57" s="2">
        <v>612998000</v>
      </c>
      <c r="B57" s="2">
        <v>316481000</v>
      </c>
      <c r="C57" s="2">
        <v>265773000</v>
      </c>
      <c r="D57" s="2">
        <v>305969000</v>
      </c>
      <c r="E57" s="2">
        <v>143902000</v>
      </c>
      <c r="F57" s="2">
        <v>32012600</v>
      </c>
    </row>
    <row r="58" spans="1:6" x14ac:dyDescent="0.3">
      <c r="A58" s="2">
        <v>611036000</v>
      </c>
      <c r="B58" s="2">
        <v>333031000</v>
      </c>
      <c r="C58" s="2">
        <v>282229000</v>
      </c>
      <c r="D58" s="2">
        <v>303354000</v>
      </c>
      <c r="E58" s="2">
        <v>149021000</v>
      </c>
      <c r="F58" s="2">
        <v>31048500</v>
      </c>
    </row>
    <row r="59" spans="1:6" x14ac:dyDescent="0.3">
      <c r="A59" s="2">
        <v>586210000</v>
      </c>
      <c r="B59" s="2">
        <v>305831000</v>
      </c>
      <c r="C59" s="2">
        <v>258354000</v>
      </c>
      <c r="D59" s="2">
        <v>288726000</v>
      </c>
      <c r="E59" s="2">
        <v>141225000</v>
      </c>
      <c r="F59" s="2">
        <v>29198500</v>
      </c>
    </row>
    <row r="60" spans="1:6" x14ac:dyDescent="0.3">
      <c r="A60" s="2">
        <v>575129000</v>
      </c>
      <c r="B60" s="2">
        <v>302845000</v>
      </c>
      <c r="C60" s="2">
        <v>259703000</v>
      </c>
      <c r="D60" s="2">
        <v>293775000</v>
      </c>
      <c r="E60" s="2">
        <v>138489000</v>
      </c>
      <c r="F60" s="2">
        <v>31312700</v>
      </c>
    </row>
    <row r="61" spans="1:6" x14ac:dyDescent="0.3">
      <c r="A61" s="2">
        <v>576692000</v>
      </c>
      <c r="B61" s="2">
        <v>310746000</v>
      </c>
      <c r="C61" s="2">
        <v>262286000</v>
      </c>
      <c r="D61" s="2">
        <v>291834000</v>
      </c>
      <c r="E61" s="2">
        <v>142278000</v>
      </c>
      <c r="F61" s="2">
        <v>28888000</v>
      </c>
    </row>
    <row r="62" spans="1:6" x14ac:dyDescent="0.3">
      <c r="A62" s="2">
        <v>573589000</v>
      </c>
      <c r="B62" s="2">
        <v>301224000</v>
      </c>
      <c r="C62" s="2">
        <v>258487000</v>
      </c>
      <c r="D62" s="2">
        <v>288068000</v>
      </c>
      <c r="E62" s="2">
        <v>141427000</v>
      </c>
      <c r="F62" s="2">
        <v>31345700</v>
      </c>
    </row>
    <row r="63" spans="1:6" x14ac:dyDescent="0.3">
      <c r="A63" s="2">
        <v>609604000</v>
      </c>
      <c r="B63" s="2">
        <v>329093000</v>
      </c>
      <c r="C63" s="2">
        <v>276627000</v>
      </c>
      <c r="D63" s="2">
        <v>306086000</v>
      </c>
      <c r="E63" s="2">
        <v>145212000</v>
      </c>
      <c r="F63" s="2">
        <v>39078100</v>
      </c>
    </row>
    <row r="64" spans="1:6" x14ac:dyDescent="0.3">
      <c r="A64" s="2">
        <v>614424000</v>
      </c>
      <c r="B64" s="2">
        <v>317761000</v>
      </c>
      <c r="C64" s="2">
        <v>275665000</v>
      </c>
      <c r="D64" s="2">
        <v>308831000</v>
      </c>
      <c r="E64" s="2">
        <v>148360000</v>
      </c>
      <c r="F64" s="2">
        <v>32835300</v>
      </c>
    </row>
    <row r="65" spans="1:6" x14ac:dyDescent="0.3">
      <c r="A65" s="2">
        <v>643962000</v>
      </c>
      <c r="B65" s="2">
        <v>322407000</v>
      </c>
      <c r="C65" s="2">
        <v>275130000</v>
      </c>
      <c r="D65" s="2">
        <v>316575000</v>
      </c>
      <c r="E65" s="2">
        <v>145582000</v>
      </c>
      <c r="F65" s="2">
        <v>33442200</v>
      </c>
    </row>
    <row r="66" spans="1:6" x14ac:dyDescent="0.3">
      <c r="A66" s="2">
        <v>650366000</v>
      </c>
      <c r="B66" s="2">
        <v>338418000</v>
      </c>
      <c r="C66" s="2">
        <v>289061000</v>
      </c>
      <c r="D66" s="2">
        <v>309506000</v>
      </c>
      <c r="E66" s="2">
        <v>156594000</v>
      </c>
      <c r="F66" s="2">
        <v>33950600</v>
      </c>
    </row>
    <row r="67" spans="1:6" x14ac:dyDescent="0.3">
      <c r="A67" s="2">
        <v>618601000</v>
      </c>
      <c r="B67" s="2">
        <v>311321000</v>
      </c>
      <c r="C67" s="2">
        <v>282799000</v>
      </c>
      <c r="D67" s="2">
        <v>308640000</v>
      </c>
      <c r="E67" s="2">
        <v>146443000</v>
      </c>
      <c r="F67" s="2">
        <v>31300200</v>
      </c>
    </row>
    <row r="68" spans="1:6" x14ac:dyDescent="0.3">
      <c r="A68" s="2">
        <v>580855000</v>
      </c>
      <c r="B68" s="2">
        <v>302202000</v>
      </c>
      <c r="C68" s="2">
        <v>255459000</v>
      </c>
      <c r="D68" s="2">
        <v>294119000</v>
      </c>
      <c r="E68" s="2">
        <v>138018000</v>
      </c>
      <c r="F68" s="2">
        <v>30158800</v>
      </c>
    </row>
    <row r="69" spans="1:6" x14ac:dyDescent="0.3">
      <c r="A69" s="2">
        <v>574187000</v>
      </c>
      <c r="B69" s="2">
        <v>306484000</v>
      </c>
      <c r="C69" s="2">
        <v>255472000</v>
      </c>
      <c r="D69" s="2">
        <v>286576000</v>
      </c>
      <c r="E69" s="2">
        <v>138174000</v>
      </c>
      <c r="F69" s="2">
        <v>29503000</v>
      </c>
    </row>
    <row r="70" spans="1:6" x14ac:dyDescent="0.3">
      <c r="A70" s="2">
        <v>581432000</v>
      </c>
      <c r="B70" s="2">
        <v>299360000</v>
      </c>
      <c r="C70" s="2">
        <v>254751000</v>
      </c>
      <c r="D70" s="2">
        <v>290230000</v>
      </c>
      <c r="E70" s="2">
        <v>139400000</v>
      </c>
      <c r="F70" s="2">
        <v>29318400</v>
      </c>
    </row>
    <row r="71" spans="1:6" x14ac:dyDescent="0.3">
      <c r="A71" s="2">
        <v>580543000</v>
      </c>
      <c r="B71" s="2">
        <v>303031000</v>
      </c>
      <c r="C71" s="2">
        <v>255175000</v>
      </c>
      <c r="D71" s="2">
        <v>289583000</v>
      </c>
      <c r="E71" s="2">
        <v>137410000</v>
      </c>
      <c r="F71" s="2">
        <v>29503600</v>
      </c>
    </row>
    <row r="72" spans="1:6" x14ac:dyDescent="0.3">
      <c r="A72" s="2">
        <v>581106000</v>
      </c>
      <c r="B72" s="2">
        <v>301378000</v>
      </c>
      <c r="C72" s="2">
        <v>257131000</v>
      </c>
      <c r="D72" s="2">
        <v>287981000</v>
      </c>
      <c r="E72" s="2">
        <v>138168000</v>
      </c>
      <c r="F72" s="2">
        <v>29990100</v>
      </c>
    </row>
    <row r="73" spans="1:6" x14ac:dyDescent="0.3">
      <c r="A73" s="2">
        <v>574263000</v>
      </c>
      <c r="B73" s="2">
        <v>305740000</v>
      </c>
      <c r="C73" s="2">
        <v>256602000</v>
      </c>
      <c r="D73" s="2">
        <v>289817000</v>
      </c>
      <c r="E73" s="2">
        <v>139962000</v>
      </c>
      <c r="F73" s="2">
        <v>31311600</v>
      </c>
    </row>
    <row r="74" spans="1:6" x14ac:dyDescent="0.3">
      <c r="A74" s="2">
        <v>571795000</v>
      </c>
      <c r="B74" s="2">
        <v>301501000</v>
      </c>
      <c r="C74" s="2">
        <v>262330000</v>
      </c>
      <c r="D74" s="2">
        <v>292408000</v>
      </c>
      <c r="E74" s="2">
        <v>139113000</v>
      </c>
      <c r="F74" s="2">
        <v>29793600</v>
      </c>
    </row>
    <row r="75" spans="1:6" x14ac:dyDescent="0.3">
      <c r="A75" s="2">
        <v>594673000</v>
      </c>
      <c r="B75" s="2">
        <v>314470000</v>
      </c>
      <c r="C75" s="2">
        <v>257962000</v>
      </c>
      <c r="D75" s="2">
        <v>289819000</v>
      </c>
      <c r="E75" s="2">
        <v>139538000</v>
      </c>
      <c r="F75" s="2">
        <v>29602600</v>
      </c>
    </row>
    <row r="76" spans="1:6" x14ac:dyDescent="0.3">
      <c r="A76" s="2">
        <v>582046000</v>
      </c>
      <c r="B76" s="2">
        <v>304781000</v>
      </c>
      <c r="C76" s="2">
        <v>256261000</v>
      </c>
      <c r="D76" s="2">
        <v>307588000</v>
      </c>
      <c r="E76" s="2">
        <v>139973000</v>
      </c>
      <c r="F76" s="2">
        <v>31849900</v>
      </c>
    </row>
    <row r="77" spans="1:6" x14ac:dyDescent="0.3">
      <c r="A77" s="2">
        <v>599530000</v>
      </c>
      <c r="B77" s="2">
        <v>319719000</v>
      </c>
      <c r="C77" s="2">
        <v>272192000</v>
      </c>
      <c r="D77" s="2">
        <v>311147000</v>
      </c>
      <c r="E77" s="2">
        <v>145076000</v>
      </c>
      <c r="F77" s="2">
        <v>32850300</v>
      </c>
    </row>
    <row r="78" spans="1:6" x14ac:dyDescent="0.3">
      <c r="A78" s="2">
        <v>642465000</v>
      </c>
      <c r="B78" s="2">
        <v>325585000</v>
      </c>
      <c r="C78" s="2">
        <v>261221000</v>
      </c>
      <c r="D78" s="2">
        <v>311744000</v>
      </c>
      <c r="E78" s="2">
        <v>143804000</v>
      </c>
      <c r="F78" s="2">
        <v>31255000</v>
      </c>
    </row>
    <row r="79" spans="1:6" x14ac:dyDescent="0.3">
      <c r="A79" s="2">
        <v>643617000</v>
      </c>
      <c r="B79" s="2">
        <v>320161000</v>
      </c>
      <c r="C79" s="2">
        <v>283160000</v>
      </c>
      <c r="D79" s="2">
        <v>305516000</v>
      </c>
      <c r="E79" s="2">
        <v>145199000</v>
      </c>
      <c r="F79" s="2">
        <v>32438000</v>
      </c>
    </row>
    <row r="80" spans="1:6" x14ac:dyDescent="0.3">
      <c r="A80" s="2">
        <v>594461000</v>
      </c>
      <c r="B80" s="2">
        <v>302493000</v>
      </c>
      <c r="C80" s="2">
        <v>275266000</v>
      </c>
      <c r="D80" s="2">
        <v>294684000</v>
      </c>
      <c r="E80" s="2">
        <v>141082000</v>
      </c>
      <c r="F80" s="2">
        <v>31085800</v>
      </c>
    </row>
    <row r="81" spans="1:6" x14ac:dyDescent="0.3">
      <c r="A81" s="2">
        <v>654858000</v>
      </c>
      <c r="B81" s="2">
        <v>325747000</v>
      </c>
      <c r="C81" s="2">
        <v>269561000</v>
      </c>
      <c r="D81" s="2">
        <v>326040000</v>
      </c>
      <c r="E81" s="2">
        <v>158758000</v>
      </c>
      <c r="F81" s="2">
        <v>33300200</v>
      </c>
    </row>
    <row r="82" spans="1:6" x14ac:dyDescent="0.3">
      <c r="A82" s="2">
        <v>596881000</v>
      </c>
      <c r="B82" s="2">
        <v>326760000</v>
      </c>
      <c r="C82" s="2">
        <v>264022000</v>
      </c>
      <c r="D82" s="2">
        <v>295328000</v>
      </c>
      <c r="E82" s="2">
        <v>138972000</v>
      </c>
      <c r="F82" s="2">
        <v>29612800</v>
      </c>
    </row>
    <row r="83" spans="1:6" x14ac:dyDescent="0.3">
      <c r="A83" s="2">
        <v>601283000</v>
      </c>
      <c r="B83" s="2">
        <v>315706000</v>
      </c>
      <c r="C83" s="2">
        <v>263386000</v>
      </c>
      <c r="D83" s="2">
        <v>305471000</v>
      </c>
      <c r="E83" s="2">
        <v>151444000</v>
      </c>
      <c r="F83" s="2">
        <v>31348800</v>
      </c>
    </row>
    <row r="84" spans="1:6" x14ac:dyDescent="0.3">
      <c r="A84" s="2">
        <v>591895000</v>
      </c>
      <c r="B84" s="2">
        <v>336301000</v>
      </c>
      <c r="C84" s="2">
        <v>300685000</v>
      </c>
      <c r="D84" s="2">
        <v>345418000</v>
      </c>
      <c r="E84" s="2">
        <v>165454000</v>
      </c>
      <c r="F84" s="2">
        <v>41745700</v>
      </c>
    </row>
    <row r="85" spans="1:6" x14ac:dyDescent="0.3">
      <c r="A85" s="2">
        <v>613652000</v>
      </c>
      <c r="B85" s="2">
        <v>306972000</v>
      </c>
      <c r="C85" s="2">
        <v>258615000</v>
      </c>
      <c r="D85" s="2">
        <v>286876000</v>
      </c>
      <c r="E85" s="2">
        <v>141402000</v>
      </c>
      <c r="F85" s="2">
        <v>29649700</v>
      </c>
    </row>
    <row r="86" spans="1:6" x14ac:dyDescent="0.3">
      <c r="A86" s="2">
        <v>577927000</v>
      </c>
      <c r="B86" s="2">
        <v>308100000</v>
      </c>
      <c r="C86" s="2">
        <v>259276000</v>
      </c>
      <c r="D86" s="2">
        <v>290840000</v>
      </c>
      <c r="E86" s="2">
        <v>138929000</v>
      </c>
      <c r="F86" s="2">
        <v>32743100</v>
      </c>
    </row>
    <row r="87" spans="1:6" x14ac:dyDescent="0.3">
      <c r="A87" s="2">
        <v>582376000</v>
      </c>
      <c r="B87" s="2">
        <v>302129000</v>
      </c>
      <c r="C87" s="2">
        <v>257316000</v>
      </c>
      <c r="D87" s="2">
        <v>287819000</v>
      </c>
      <c r="E87" s="2">
        <v>136730000</v>
      </c>
      <c r="F87" s="2">
        <v>29327800</v>
      </c>
    </row>
    <row r="88" spans="1:6" x14ac:dyDescent="0.3">
      <c r="A88" s="2">
        <v>572923000</v>
      </c>
      <c r="B88" s="2">
        <v>299731000</v>
      </c>
      <c r="C88" s="2">
        <v>254148000</v>
      </c>
      <c r="D88" s="2">
        <v>295073000</v>
      </c>
      <c r="E88" s="2">
        <v>142092000</v>
      </c>
      <c r="F88" s="2">
        <v>32615800</v>
      </c>
    </row>
    <row r="89" spans="1:6" x14ac:dyDescent="0.3">
      <c r="A89" s="2">
        <v>622285000</v>
      </c>
      <c r="B89" s="2">
        <v>308155000</v>
      </c>
      <c r="C89" s="2">
        <v>270600000</v>
      </c>
      <c r="D89" s="2">
        <v>297021000</v>
      </c>
      <c r="E89" s="2">
        <v>170758000</v>
      </c>
      <c r="F89" s="2">
        <v>31910800</v>
      </c>
    </row>
    <row r="90" spans="1:6" x14ac:dyDescent="0.3">
      <c r="A90" s="2">
        <v>587504000</v>
      </c>
      <c r="B90" s="2">
        <v>310265000</v>
      </c>
      <c r="C90" s="2">
        <v>257964000</v>
      </c>
      <c r="D90" s="2">
        <v>291834000</v>
      </c>
      <c r="E90" s="2">
        <v>138315000</v>
      </c>
      <c r="F90" s="2">
        <v>30577800</v>
      </c>
    </row>
    <row r="91" spans="1:6" x14ac:dyDescent="0.3">
      <c r="A91" s="2">
        <v>624350000</v>
      </c>
      <c r="B91" s="2">
        <v>312951000</v>
      </c>
      <c r="C91" s="2">
        <v>292050000</v>
      </c>
      <c r="D91" s="2">
        <v>296865000</v>
      </c>
      <c r="E91" s="2">
        <v>148392000</v>
      </c>
      <c r="F91" s="2">
        <v>30763600</v>
      </c>
    </row>
    <row r="92" spans="1:6" x14ac:dyDescent="0.3">
      <c r="A92" s="2">
        <v>592395000</v>
      </c>
      <c r="B92" s="2">
        <v>305669000</v>
      </c>
      <c r="C92" s="2">
        <v>268111000</v>
      </c>
      <c r="D92" s="2">
        <v>293908000</v>
      </c>
      <c r="E92" s="2">
        <v>138871000</v>
      </c>
      <c r="F92" s="2">
        <v>29768700</v>
      </c>
    </row>
    <row r="93" spans="1:6" x14ac:dyDescent="0.3">
      <c r="A93" s="2">
        <v>570880000</v>
      </c>
      <c r="B93" s="2">
        <v>306477000</v>
      </c>
      <c r="C93" s="2">
        <v>255127000</v>
      </c>
      <c r="D93" s="2">
        <v>302634000</v>
      </c>
      <c r="E93" s="2">
        <v>144606000</v>
      </c>
      <c r="F93" s="2">
        <v>29891600</v>
      </c>
    </row>
    <row r="94" spans="1:6" x14ac:dyDescent="0.3">
      <c r="A94" s="2">
        <v>628375000</v>
      </c>
      <c r="B94" s="2">
        <v>317117000</v>
      </c>
      <c r="C94" s="2">
        <v>265642000</v>
      </c>
      <c r="D94" s="2">
        <v>300616000</v>
      </c>
      <c r="E94" s="2">
        <v>138916000</v>
      </c>
      <c r="F94" s="2">
        <v>31723400</v>
      </c>
    </row>
    <row r="95" spans="1:6" x14ac:dyDescent="0.3">
      <c r="A95" s="2">
        <v>579788000</v>
      </c>
      <c r="B95" s="2">
        <v>305503000</v>
      </c>
      <c r="C95" s="2">
        <v>254981000</v>
      </c>
      <c r="D95" s="2">
        <v>287256000</v>
      </c>
      <c r="E95" s="2">
        <v>138147000</v>
      </c>
      <c r="F95" s="2">
        <v>29997900</v>
      </c>
    </row>
    <row r="96" spans="1:6" x14ac:dyDescent="0.3">
      <c r="A96" s="2">
        <v>572757000</v>
      </c>
      <c r="B96" s="2">
        <v>299699000</v>
      </c>
      <c r="C96" s="2">
        <v>255396000</v>
      </c>
      <c r="D96" s="2">
        <v>287372000</v>
      </c>
      <c r="E96" s="2">
        <v>140677000</v>
      </c>
      <c r="F96" s="2">
        <v>29690300</v>
      </c>
    </row>
    <row r="97" spans="1:6" x14ac:dyDescent="0.3">
      <c r="A97" s="2">
        <v>580471000</v>
      </c>
      <c r="B97" s="2">
        <v>305022000</v>
      </c>
      <c r="C97" s="2">
        <v>264783000</v>
      </c>
      <c r="D97" s="2">
        <v>302388000</v>
      </c>
      <c r="E97" s="2">
        <v>144362000</v>
      </c>
      <c r="F97" s="2">
        <v>32784000</v>
      </c>
    </row>
    <row r="98" spans="1:6" x14ac:dyDescent="0.3">
      <c r="A98" s="2">
        <v>599282000</v>
      </c>
      <c r="B98" s="2">
        <v>318706000</v>
      </c>
      <c r="C98" s="2">
        <v>264849000</v>
      </c>
      <c r="D98" s="2">
        <v>294889000</v>
      </c>
      <c r="E98" s="2">
        <v>144152000</v>
      </c>
      <c r="F98" s="2">
        <v>31404800</v>
      </c>
    </row>
    <row r="99" spans="1:6" x14ac:dyDescent="0.3">
      <c r="A99" s="2">
        <v>618340000</v>
      </c>
      <c r="B99" s="2">
        <v>320142000</v>
      </c>
      <c r="C99" s="2">
        <v>258136000</v>
      </c>
      <c r="D99" s="2">
        <v>303303000</v>
      </c>
      <c r="E99" s="2">
        <v>140245000</v>
      </c>
      <c r="F99" s="2">
        <v>29793700</v>
      </c>
    </row>
    <row r="100" spans="1:6" x14ac:dyDescent="0.3">
      <c r="A100" s="2">
        <v>571444000</v>
      </c>
      <c r="B100" s="2">
        <v>303781000</v>
      </c>
      <c r="C100" s="2">
        <v>258879000</v>
      </c>
      <c r="D100" s="2">
        <v>289900000</v>
      </c>
      <c r="E100" s="2">
        <v>136123000</v>
      </c>
      <c r="F100" s="2">
        <v>29468200</v>
      </c>
    </row>
    <row r="101" spans="1:6" x14ac:dyDescent="0.3">
      <c r="A101" s="2">
        <v>603516000</v>
      </c>
      <c r="B101" s="2">
        <v>304130000</v>
      </c>
      <c r="C101" s="2">
        <v>261696000</v>
      </c>
      <c r="D101" s="2">
        <v>307997000</v>
      </c>
      <c r="E101" s="2">
        <v>144226000</v>
      </c>
      <c r="F101" s="2">
        <v>31600800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7A2E-80A6-4C32-B613-CBD095F0E2FF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x a q 1 W L Z P V M m k A A A A 9 g A A A B I A H A B D b 2 5 m a W c v U G F j a 2 F n Z S 5 4 b W w g o h g A K K A U A A A A A A A A A A A A A A A A A A A A A A A A A A A A h Y 9 B D o I w F E S v Q r q n L T U m h H x K o l t J j C b G b V M q N E I h t F j u 5 s I j e Q U x i r p z O W / e Y u Z + v U E 2 N n V w U b 3 V r U l R h C k K l J F t o U 2 Z o s G d w h h l H L Z C n k W p g k k 2 N h l t k a L K u S 4 h x H u P / Q K 3 f U k Y p R E 5 5 p u 9 r F Q j 0 E f W / + V Q G + u E k Q p x O L z G c I Y j F m O 2 Z J g C m S H k 2 n w F N u 1 9 t j 8 Q 1 k P t h l 7 x z o W r H Z A 5 A n l / 4 A 9 Q S w M E F A A C A A g A x a q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q t V i K d 9 u F K g E A A P I B A A A T A B w A R m 9 y b X V s Y X M v U 2 V j d G l v b j E u b S C i G A A o o B Q A A A A A A A A A A A A A A A A A A A A A A A A A A A B 1 k N 9 q w l A M x u 8 L f Y f Q 3 S h 0 B X V 6 M e n F a N W 7 / c H O m 3 X I W R v d g d M T O U l l I j 7 S Y M + w v d j q y p D B z E 3 C 7 w t J v j A W o s n C v M 2 9 s e / 5 H r 8 q h y U w O V m K r p A h B o P i e 9 D E l K x g A x L e R i k V d Y V W O l N t M E q O i h X u B M l 1 / s j o O D c r V a n 8 z m L q 9 B b h E q a 1 L V W h C G Y o t d E E C + X W i o / K b J E P P j / g H t 3 X O 5 W U T 1 h c L b V T U C K k q i T O J + n y e F R + u i w q e B t 0 w 6 c U j a 6 0 o I u D c R B C Q q a u L M e j E C a 2 o F L b d d z r D / s h P N Q k O J e d w f h U R r d k 8 b k b t g 4 v g h v T T F I O M r 2 h o P G a q Z e m K X P K 8 o p c 1 U 7 P d h v k z s 8 7 w v 0 + a G G v W S 6 N A I J v c g j h l / f P 8 M E Z f n W G D 8 / w 0 R 9 + 6 P q e t v + 6 G X 8 D U E s B A i 0 A F A A C A A g A x a q 1 W L Z P V M m k A A A A 9 g A A A B I A A A A A A A A A A A A A A A A A A A A A A E N v b m Z p Z y 9 Q Y W N r Y W d l L n h t b F B L A Q I t A B Q A A g A I A M W q t V g P y u m r p A A A A O k A A A A T A A A A A A A A A A A A A A A A A P A A A A B b Q 2 9 u d G V u d F 9 U e X B l c 1 0 u e G 1 s U E s B A i 0 A F A A C A A g A x a q 1 W I p 3 2 4 U q A Q A A 8 g E A A B M A A A A A A A A A A A A A A A A A 4 Q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Q o A A A A A A A D T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c n R f d G l t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W I 2 N D g 5 N i 0 y M j d l L T Q 4 M j I t O G Q 2 M i 1 m N z A 4 Z j g y Y j c 5 Z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y d F 9 0 a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J U M D A 6 M j I 6 M T E u N j Y 3 O D U 2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c n R f d G l t Z X M v Q X V 0 b 1 J l b W 9 2 Z W R D b 2 x 1 b W 5 z M S 5 7 Q 2 9 s d W 1 u M S w w f S Z x d W 9 0 O y w m c X V v d D t T Z W N 0 a W 9 u M S 9 z b 3 J 0 X 3 R p b W V z L 0 F 1 d G 9 S Z W 1 v d m V k Q 2 9 s d W 1 u c z E u e 0 N v b H V t b j I s M X 0 m c X V v d D s s J n F 1 b 3 Q 7 U 2 V j d G l v b j E v c 2 9 y d F 9 0 a W 1 l c y 9 B d X R v U m V t b 3 Z l Z E N v b H V t b n M x L n t D b 2 x 1 b W 4 z L D J 9 J n F 1 b 3 Q 7 L C Z x d W 9 0 O 1 N l Y 3 R p b 2 4 x L 3 N v c n R f d G l t Z X M v Q X V 0 b 1 J l b W 9 2 Z W R D b 2 x 1 b W 5 z M S 5 7 Q 2 9 s d W 1 u N C w z f S Z x d W 9 0 O y w m c X V v d D t T Z W N 0 a W 9 u M S 9 z b 3 J 0 X 3 R p b W V z L 0 F 1 d G 9 S Z W 1 v d m V k Q 2 9 s d W 1 u c z E u e 0 N v b H V t b j U s N H 0 m c X V v d D s s J n F 1 b 3 Q 7 U 2 V j d G l v b j E v c 2 9 y d F 9 0 a W 1 l c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v c n R f d G l t Z X M v Q X V 0 b 1 J l b W 9 2 Z W R D b 2 x 1 b W 5 z M S 5 7 Q 2 9 s d W 1 u M S w w f S Z x d W 9 0 O y w m c X V v d D t T Z W N 0 a W 9 u M S 9 z b 3 J 0 X 3 R p b W V z L 0 F 1 d G 9 S Z W 1 v d m V k Q 2 9 s d W 1 u c z E u e 0 N v b H V t b j I s M X 0 m c X V v d D s s J n F 1 b 3 Q 7 U 2 V j d G l v b j E v c 2 9 y d F 9 0 a W 1 l c y 9 B d X R v U m V t b 3 Z l Z E N v b H V t b n M x L n t D b 2 x 1 b W 4 z L D J 9 J n F 1 b 3 Q 7 L C Z x d W 9 0 O 1 N l Y 3 R p b 2 4 x L 3 N v c n R f d G l t Z X M v Q X V 0 b 1 J l b W 9 2 Z W R D b 2 x 1 b W 5 z M S 5 7 Q 2 9 s d W 1 u N C w z f S Z x d W 9 0 O y w m c X V v d D t T Z W N 0 a W 9 u M S 9 z b 3 J 0 X 3 R p b W V z L 0 F 1 d G 9 S Z W 1 v d m V k Q 2 9 s d W 1 u c z E u e 0 N v b H V t b j U s N H 0 m c X V v d D s s J n F 1 b 3 Q 7 U 2 V j d G l v b j E v c 2 9 y d F 9 0 a W 1 l c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3 J 0 X 3 R p b W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y d F 9 0 a W 1 l c y 9 B b H R l c m F y J T I w V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U Z E r o D L G T p b v S 9 N k b i G Y A A A A A A I A A A A A A B B m A A A A A Q A A I A A A A O Q L Y O a C 8 U o 1 U 9 H A i w Z 9 M h t h O d 9 P 5 s g f H 1 k L Y + O j S S Q k A A A A A A 6 A A A A A A g A A I A A A A A v f w g T T u Q B 4 i f h / q W / 5 j g n I D V Z k t c H / r G H D y W 9 d q q 6 M U A A A A N c s K p 9 9 u c 3 k T H X + v M 8 V 3 c g b U B j a 8 I a + J Z C 5 I 9 M 9 + D l y P h g V T w B I h 3 S v z / c D U l K b H U s 2 Z 1 L o J G 8 + U / 4 y g I h B P L 3 V K 0 5 Y h v O d T t 1 4 o F 5 i 3 a j R Q A A A A J q C 0 n 9 D S t R m g o Z N d l A m t H f j / R a u t K e B g e F p M X U + 6 t D y A 9 E a v 0 N k s j A O j m P 7 I T / Z J 0 I I h 7 g / C E J H S Y K f e I T t 6 m c = < / D a t a M a s h u p > 
</file>

<file path=customXml/itemProps1.xml><?xml version="1.0" encoding="utf-8"?>
<ds:datastoreItem xmlns:ds="http://schemas.openxmlformats.org/officeDocument/2006/customXml" ds:itemID="{F9AF7BC0-FB79-42B7-B00C-17308F485D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sort_times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FELIPE DE ABREU MARCIANO</dc:creator>
  <cp:lastModifiedBy>LUÍS FELIPE DE ABREU MARCIANO</cp:lastModifiedBy>
  <dcterms:created xsi:type="dcterms:W3CDTF">2024-05-22T00:20:28Z</dcterms:created>
  <dcterms:modified xsi:type="dcterms:W3CDTF">2024-05-22T00:35:14Z</dcterms:modified>
</cp:coreProperties>
</file>