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225" windowWidth="20730" windowHeight="9855"/>
  </bookViews>
  <sheets>
    <sheet name="Riegos" sheetId="1" r:id="rId1"/>
    <sheet name="Niveles de Probabilidad" sheetId="5" r:id="rId2"/>
    <sheet name="Niveles de Impacto" sheetId="4" r:id="rId3"/>
    <sheet name="Niveles de Exposición" sheetId="2" r:id="rId4"/>
    <sheet name="Segmentación de Riesgos" sheetId="10" r:id="rId5"/>
  </sheets>
  <definedNames>
    <definedName name="_Toc289608545" localSheetId="0">Riegos!#REF!</definedName>
    <definedName name="datos">'Niveles de Probabilidad'!#REF!</definedName>
    <definedName name="datos2">'Niveles de Exposición'!#REF!</definedName>
    <definedName name="datos3">'Niveles de Exposición'!#REF!</definedName>
    <definedName name="Exposicion">'Niveles de Exposición'!$C$3:$D$27</definedName>
    <definedName name="Fede">'Niveles de Probabilidad'!#REF!</definedName>
    <definedName name="Impacto">'Niveles de Impacto'!$A$2:$B$6</definedName>
    <definedName name="Impactos">'Niveles de Impacto'!#REF!</definedName>
    <definedName name="Probabilidad">'Niveles de Probabilidad'!$A$2:$B$6</definedName>
    <definedName name="Riesgos">Riegos!$C$2:$C$17,Riegos!$K$2:$L$17</definedName>
    <definedName name="SegmentaciónDeDatos_Exposición3">#N/A</definedName>
  </definedNames>
  <calcPr calcId="124519"/>
  <pivotCaches>
    <pivotCache cacheId="0" r:id="rId6"/>
  </pivotCaches>
  <extLst>
    <ext xmlns:x14="http://schemas.microsoft.com/office/spreadsheetml/2009/9/main" uri="{BBE1A952-AA13-448e-AADC-164F8A28A991}">
      <x14:slicerCaches>
        <x14:slicerCache r:id="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L16" i="1"/>
  <c r="I16"/>
  <c r="F16"/>
  <c r="J16" s="1"/>
  <c r="L15"/>
  <c r="I15"/>
  <c r="F15"/>
  <c r="J15" s="1"/>
  <c r="L14"/>
  <c r="I14"/>
  <c r="F14"/>
  <c r="J14" s="1"/>
  <c r="L13"/>
  <c r="I13"/>
  <c r="F13"/>
  <c r="J13" s="1"/>
  <c r="L12"/>
  <c r="I12"/>
  <c r="H12"/>
  <c r="F12"/>
  <c r="K16" l="1"/>
  <c r="K15"/>
  <c r="K14"/>
  <c r="K13"/>
  <c r="K12"/>
  <c r="L2" l="1"/>
  <c r="L3"/>
  <c r="L4"/>
  <c r="L5"/>
  <c r="L6"/>
  <c r="L7"/>
  <c r="L8"/>
  <c r="L9"/>
  <c r="L10"/>
  <c r="L11"/>
  <c r="L17"/>
  <c r="F5"/>
  <c r="H2"/>
  <c r="I2"/>
  <c r="C23" i="2"/>
  <c r="C24"/>
  <c r="C25"/>
  <c r="C26"/>
  <c r="C27"/>
  <c r="C18"/>
  <c r="C19"/>
  <c r="C20"/>
  <c r="C21"/>
  <c r="C22"/>
  <c r="C13"/>
  <c r="C14"/>
  <c r="C15"/>
  <c r="C16"/>
  <c r="C17"/>
  <c r="C8"/>
  <c r="C9"/>
  <c r="C10"/>
  <c r="C11"/>
  <c r="C12"/>
  <c r="C4"/>
  <c r="C5"/>
  <c r="C6"/>
  <c r="C7"/>
  <c r="C3"/>
  <c r="I3" i="1"/>
  <c r="I4"/>
  <c r="I5"/>
  <c r="I6"/>
  <c r="I7"/>
  <c r="I8"/>
  <c r="I9"/>
  <c r="I10"/>
  <c r="I11"/>
  <c r="I17"/>
  <c r="H4"/>
  <c r="H6"/>
  <c r="H17"/>
  <c r="J5" l="1"/>
  <c r="F3"/>
  <c r="F4"/>
  <c r="K5"/>
  <c r="F6"/>
  <c r="F7"/>
  <c r="F8"/>
  <c r="F9"/>
  <c r="F10"/>
  <c r="K10" s="1"/>
  <c r="F11"/>
  <c r="F17"/>
  <c r="F2"/>
  <c r="K2" s="1"/>
  <c r="K17" l="1"/>
  <c r="J17"/>
  <c r="K8"/>
  <c r="J8"/>
  <c r="K6"/>
  <c r="J6"/>
  <c r="K4"/>
  <c r="J4"/>
  <c r="K9"/>
  <c r="J9"/>
  <c r="K7"/>
  <c r="J7"/>
  <c r="K3"/>
  <c r="J3"/>
  <c r="J10"/>
  <c r="K11"/>
  <c r="J11"/>
  <c r="J2"/>
  <c r="F25" l="1"/>
  <c r="F24"/>
  <c r="F21"/>
  <c r="F23"/>
  <c r="F22"/>
  <c r="F26" l="1"/>
  <c r="G22" s="1"/>
  <c r="G24" l="1"/>
  <c r="G21"/>
  <c r="G23"/>
  <c r="G25"/>
  <c r="G26" l="1"/>
</calcChain>
</file>

<file path=xl/sharedStrings.xml><?xml version="1.0" encoding="utf-8"?>
<sst xmlns="http://schemas.openxmlformats.org/spreadsheetml/2006/main" count="191" uniqueCount="73">
  <si>
    <t>Elaboración de la planificación</t>
  </si>
  <si>
    <t>Categoría</t>
  </si>
  <si>
    <t>Identificador</t>
  </si>
  <si>
    <t>Descripción</t>
  </si>
  <si>
    <t>Probabilidad</t>
  </si>
  <si>
    <t>Impacto</t>
  </si>
  <si>
    <t>Exposición</t>
  </si>
  <si>
    <t>Riesgo</t>
  </si>
  <si>
    <t>Organización y gestión</t>
  </si>
  <si>
    <t>Ambiente/Infraestructura de desarrollo</t>
  </si>
  <si>
    <t>Robo de los equipos adquiridos.</t>
  </si>
  <si>
    <t>Clientes</t>
  </si>
  <si>
    <t>El cliente insiste en nuevos requisitos.</t>
  </si>
  <si>
    <t>Existencia de fricciones entre el Project Manager y el Sponsor.</t>
  </si>
  <si>
    <t>Entre el Project Manager y el Sponsor existen canales de comunicación difusos.</t>
  </si>
  <si>
    <t>L.10</t>
  </si>
  <si>
    <t>Moderado</t>
  </si>
  <si>
    <t>Alto</t>
  </si>
  <si>
    <t>Muy Alto</t>
  </si>
  <si>
    <t>Bajo</t>
  </si>
  <si>
    <t>Muy Bajo</t>
  </si>
  <si>
    <t>Proceso</t>
  </si>
  <si>
    <t>Niveles de Exposición</t>
  </si>
  <si>
    <t>Niveles de Probabilidad</t>
  </si>
  <si>
    <t>Niveles de Impacto</t>
  </si>
  <si>
    <t>[0,01 - 0,2]</t>
  </si>
  <si>
    <t>[0,21 - 0,4]</t>
  </si>
  <si>
    <t>[0,41 - 0,6]</t>
  </si>
  <si>
    <t>[0,81 - 1]</t>
  </si>
  <si>
    <t>[0,61 - 0,8]</t>
  </si>
  <si>
    <t>Probalilidad</t>
  </si>
  <si>
    <t>Concatenación</t>
  </si>
  <si>
    <t>Distribución de Riesgos</t>
  </si>
  <si>
    <t>Cantidad</t>
  </si>
  <si>
    <t>Total:</t>
  </si>
  <si>
    <t>A.02</t>
  </si>
  <si>
    <t>A.04</t>
  </si>
  <si>
    <t>A.03</t>
  </si>
  <si>
    <t>A.05</t>
  </si>
  <si>
    <t>A.01</t>
  </si>
  <si>
    <t>B.01</t>
  </si>
  <si>
    <t>B.02</t>
  </si>
  <si>
    <t>B.03</t>
  </si>
  <si>
    <t>B.04</t>
  </si>
  <si>
    <t>B.05</t>
  </si>
  <si>
    <t>B.06</t>
  </si>
  <si>
    <t>B.07</t>
  </si>
  <si>
    <t>B.08</t>
  </si>
  <si>
    <t>C.07</t>
  </si>
  <si>
    <t>E.01</t>
  </si>
  <si>
    <t>L.09</t>
  </si>
  <si>
    <t>Etiquetas de fila</t>
  </si>
  <si>
    <t>B.09</t>
  </si>
  <si>
    <t>B.10</t>
  </si>
  <si>
    <t>B.11</t>
  </si>
  <si>
    <t>Demora en mas de 10 dias en establecer los parametros de costo</t>
  </si>
  <si>
    <t>Demora en mas de 10 dias en establecer los parametros de cantidad</t>
  </si>
  <si>
    <t>Riesgos relacionados a la planificación de requerimientos de compra</t>
  </si>
  <si>
    <t>La verificación de cobertura no es acertada</t>
  </si>
  <si>
    <t>Demora en mas de 2 dias en la confección del pedido de cotizacion de hardware</t>
  </si>
  <si>
    <t>Demora en mas de 2 dias en la confección del pedido de cotizacion de software</t>
  </si>
  <si>
    <t>Demora en mas de 2 dias en la confección del pedido de cotizacion de insumos</t>
  </si>
  <si>
    <t>Demora en mas de 2 dias en la confección del pedido de cotizacion de mobiliario</t>
  </si>
  <si>
    <t>Demora mayor a 5 dias en la selección de un proveedor</t>
  </si>
  <si>
    <t>El proveedor seleccionado se baja por problemas particulares desconocidos a nustro equipo</t>
  </si>
  <si>
    <t>Las ordenes de compra se retrasan al no contar con el suficiente dinero que el proveedor establece como entrega minima</t>
  </si>
  <si>
    <t xml:space="preserve">Los costos cambian en forma  de aumento en un 20% en relacion a los parametros de costo establecidos </t>
  </si>
  <si>
    <t>Demora en mas de 5 dias en la aprobacion del informe de pedido mobiliario</t>
  </si>
  <si>
    <t>Demora en mas de 5 dias en la aprobacion del informe de pedido informático</t>
  </si>
  <si>
    <t>Riesgos relativos a la cotización / selección de proveedor / confección de ordenes de compra</t>
  </si>
  <si>
    <t>Se extiende por mas de 2 semanas trabas en la importación de productos que no pueden ser sustituidos</t>
  </si>
  <si>
    <t>Confección de una cantidad mayor al 40% de nuevos pedidos de cotización por tratarse de problemas de importación en productos sustitutos</t>
  </si>
  <si>
    <t>La tasa de cambio de divisas para los productos que se requiera importar subre cambios en mas de 0,03%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</si>
</sst>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Verdana"/>
      <family val="2"/>
    </font>
    <font>
      <sz val="10"/>
      <color rgb="FFFFFF00"/>
      <name val="Verdana"/>
      <family val="2"/>
    </font>
    <font>
      <sz val="10"/>
      <color rgb="FFFFC000"/>
      <name val="Verdana"/>
      <family val="2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0"/>
      <color rgb="FF92D050"/>
      <name val="Verdana"/>
      <family val="2"/>
    </font>
    <font>
      <sz val="10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pivotButton="1" applyFont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alignment wrapText="0" readingOrder="0"/>
    </dxf>
    <dxf>
      <alignment horizontal="left" readingOrder="0"/>
    </dxf>
    <dxf>
      <alignment vertical="center" readingOrder="0"/>
    </dxf>
    <dxf>
      <alignment wrapText="1" readingOrder="0"/>
    </dxf>
    <dxf>
      <font>
        <sz val="10"/>
      </font>
    </dxf>
    <dxf>
      <font>
        <name val="Verdana"/>
        <scheme val="none"/>
      </font>
    </dxf>
    <dxf>
      <alignment wrapText="1" indent="0" relativeIndent="25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1"/>
  <c:chart>
    <c:autoTitleDeleted val="1"/>
    <c:view3D>
      <c:rotX val="75"/>
      <c:perspective val="30"/>
    </c:view3D>
    <c:plotArea>
      <c:layout>
        <c:manualLayout>
          <c:layoutTarget val="inner"/>
          <c:xMode val="edge"/>
          <c:yMode val="edge"/>
          <c:x val="4.4271557059215073E-2"/>
          <c:y val="0.14374013556695134"/>
          <c:w val="0.7304076065988433"/>
          <c:h val="0.7627101125784798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endParaRPr lang="es-ES"/>
              </a:p>
            </c:txPr>
            <c:showPercent val="1"/>
            <c:showLeaderLines val="1"/>
          </c:dLbls>
          <c:cat>
            <c:strRef>
              <c:f>Riegos!$E$21:$E$25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Moderado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Riegos!$G$21:$G$25</c:f>
              <c:numCache>
                <c:formatCode>0.00%</c:formatCode>
                <c:ptCount val="5"/>
                <c:pt idx="0">
                  <c:v>0.3125</c:v>
                </c:pt>
                <c:pt idx="1">
                  <c:v>0.4375</c:v>
                </c:pt>
                <c:pt idx="2">
                  <c:v>0.125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egendEntry>
        <c:idx val="0"/>
        <c:txPr>
          <a:bodyPr/>
          <a:lstStyle/>
          <a:p>
            <a:pPr>
              <a:defRPr sz="1000" b="0">
                <a:solidFill>
                  <a:srgbClr val="00B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000" b="0">
                <a:solidFill>
                  <a:srgbClr val="92D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2"/>
        <c:txPr>
          <a:bodyPr/>
          <a:lstStyle/>
          <a:p>
            <a:pPr>
              <a:defRPr sz="1000" b="0">
                <a:solidFill>
                  <a:srgbClr val="FFFF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3"/>
        <c:txPr>
          <a:bodyPr/>
          <a:lstStyle/>
          <a:p>
            <a:pPr>
              <a:defRPr sz="1000" b="0">
                <a:solidFill>
                  <a:srgbClr val="FFC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4"/>
        <c:txPr>
          <a:bodyPr/>
          <a:lstStyle/>
          <a:p>
            <a:pPr>
              <a:defRPr sz="1000" b="0">
                <a:solidFill>
                  <a:srgbClr val="FF0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ayout>
        <c:manualLayout>
          <c:xMode val="edge"/>
          <c:yMode val="edge"/>
          <c:x val="0.71249334237536521"/>
          <c:y val="0.29513023709751318"/>
          <c:w val="0.20075990559233331"/>
          <c:h val="0.42652526954965619"/>
        </c:manualLayout>
      </c:layout>
      <c:txPr>
        <a:bodyPr/>
        <a:lstStyle/>
        <a:p>
          <a:pPr>
            <a:defRPr sz="1000" b="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s-ES"/>
        </a:p>
      </c:txPr>
    </c:legend>
    <c:plotVisOnly val="1"/>
    <c:dispBlanksAs val="zero"/>
  </c:chart>
  <c:spPr>
    <a:solidFill>
      <a:schemeClr val="tx1">
        <a:lumMod val="95000"/>
        <a:lumOff val="5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1423147</xdr:colOff>
      <xdr:row>18</xdr:row>
      <xdr:rowOff>1122</xdr:rowOff>
    </xdr:from>
    <xdr:to>
      <xdr:col>3</xdr:col>
      <xdr:colOff>4695266</xdr:colOff>
      <xdr:row>26</xdr:row>
      <xdr:rowOff>11205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2</xdr:row>
      <xdr:rowOff>148478</xdr:rowOff>
    </xdr:from>
    <xdr:to>
      <xdr:col>1</xdr:col>
      <xdr:colOff>2745441</xdr:colOff>
      <xdr:row>10</xdr:row>
      <xdr:rowOff>148477</xdr:rowOff>
    </xdr:to>
    <xdr:sp macro="" textlink="">
      <xdr:nvSpPr>
        <xdr:cNvPr id="2" name="1 Rectángulo"/>
        <xdr:cNvSpPr>
          <a:spLocks noTextEdit="1"/>
        </xdr:cNvSpPr>
      </xdr:nvSpPr>
      <xdr:spPr>
        <a:xfrm>
          <a:off x="5931834" y="529478"/>
          <a:ext cx="2259666" cy="1523999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ES" sz="1100"/>
            <a:t>Esta forma representa una segmentación de datos. La segmentación de datos se puede usar al menos en Excel 2010.Si la forma se modificó en una versión anterior de Excel, o si el libro se guardó en Excel 2003 o anterior, no se puede usar la segmentaciones de datos.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Losso" refreshedDate="40726.702329745371" createdVersion="4" refreshedVersion="4" minRefreshableVersion="3" recordCount="96">
  <cacheSource type="worksheet">
    <worksheetSource ref="B1:L17" sheet="Riegos"/>
  </cacheSource>
  <cacheFields count="11">
    <cacheField name="Categoría" numFmtId="0">
      <sharedItems count="12">
        <s v="Elaboración de la planificación"/>
        <s v="Organización y gestión"/>
        <s v="Ambiente/Infraestructura de desarrollo"/>
        <s v="Usuarios finales"/>
        <s v="Clientes"/>
        <s v="Personal contratado"/>
        <s v="Requisitos"/>
        <s v="Producto"/>
        <s v="Fuerzas mayores"/>
        <s v="Personal"/>
        <s v="Diseño e implementación"/>
        <s v="Proceso"/>
      </sharedItems>
    </cacheField>
    <cacheField name="Identificador" numFmtId="0">
      <sharedItems count="96">
        <s v="A.01"/>
        <s v="A.02"/>
        <s v="A.03"/>
        <s v="A.04"/>
        <s v="A.05"/>
        <s v="A.06"/>
        <s v="A.07"/>
        <s v="A.08"/>
        <s v="A.09"/>
        <s v="A.10"/>
        <s v="A.11"/>
        <s v="A.12"/>
        <s v="B.01"/>
        <s v="B.02"/>
        <s v="B.03"/>
        <s v="B.04"/>
        <s v="B.05"/>
        <s v="B.06"/>
        <s v="B.07"/>
        <s v="B.08"/>
        <s v="C.01"/>
        <s v="C.02"/>
        <s v="C.03"/>
        <s v="C.04"/>
        <s v="C.05"/>
        <s v="C.06"/>
        <s v="C.07"/>
        <s v="D.01"/>
        <s v="D.02"/>
        <s v="D.03"/>
        <s v="D.04"/>
        <s v="E.01"/>
        <s v="E.02"/>
        <s v="E.03"/>
        <s v="E.04"/>
        <s v="E.05"/>
        <s v="E.06"/>
        <s v="E.07"/>
        <s v="E.08"/>
        <s v="F.01"/>
        <s v="F.02"/>
        <s v="F.03"/>
        <s v="G.01"/>
        <s v="G.02"/>
        <s v="G.03"/>
        <s v="G.04"/>
        <s v="H.01"/>
        <s v="H.02"/>
        <s v="H.03"/>
        <s v="H.04"/>
        <s v="H.05"/>
        <s v="H.06"/>
        <s v="H.07"/>
        <s v="H.08"/>
        <s v="H.09"/>
        <s v="H.10"/>
        <s v="I.01"/>
        <s v="I.02"/>
        <s v="J.01"/>
        <s v="J.02"/>
        <s v="J.03"/>
        <s v="J.04"/>
        <s v="J.05"/>
        <s v="J.06"/>
        <s v="J.07"/>
        <s v="J.08"/>
        <s v="J.09"/>
        <s v="J.10"/>
        <s v="J.11"/>
        <s v="J.12"/>
        <s v="J.13"/>
        <s v="J.14"/>
        <s v="J.15"/>
        <s v="J.16"/>
        <s v="J.17"/>
        <s v="J.18"/>
        <s v="J.19"/>
        <s v="J.20"/>
        <s v="K.01"/>
        <s v="K.02"/>
        <s v="K.03"/>
        <s v="K.04"/>
        <s v="K.05"/>
        <s v="K.06"/>
        <s v="K.07"/>
        <s v="K.08"/>
        <s v="L.01"/>
        <s v="L.02"/>
        <s v="L.03"/>
        <s v="L.04"/>
        <s v="L.05"/>
        <s v="L.06"/>
        <s v="L.07"/>
        <s v="L.08"/>
        <s v="L.09"/>
        <s v="L.10"/>
      </sharedItems>
    </cacheField>
    <cacheField name="Descripción" numFmtId="0">
      <sharedItems count="96">
        <s v="Las definiciones de la planificación, de los recursos y del producto han sido impuestas por el cliente o un directivo superior, y no están equilibradas."/>
        <s v="Planificación demasiado optimista."/>
        <s v="La planificación no incluye tareas necesarias."/>
        <s v="La planificación se ha basado en la utilización de personas específicas de un equipo, pero estas personas no están disponibles."/>
        <s v="No se puede construir un producto de tal envergadura en el tiempo asignado."/>
        <s v="El producto es más grande que el estimado (en líneas de código, en el número de puntos función, o en relación con el tamaño del proyecto anterior)."/>
        <s v="El esfuerzo es mayor que el estimado (por líneas de código, número de puntos función, módulos, etc.)."/>
        <s v="La reestimación debida a un retraso en la planificación es demasiado optimista o ignora la historia del proyecto."/>
        <s v="La presión excesiva en la planificación reduce la productividad."/>
        <s v="La fecha final ha cambiado sin ajustarse al ámbito del producto o a los recursos disponibles."/>
        <s v="Un retraso en una tarea produce retrasos en cascada en las tareas dependientes."/>
        <s v="Las áreas desconocidas del producto llevan más tiempo del esperado en el diseño y en la implementación."/>
        <s v="Dirección o marketing insisten en tomar decisiones técnicas que alargan la planificación."/>
        <s v="La estructura inadecuada de un equipo reduce la productividad."/>
        <s v="El ciclo de revisión/decisión de la directiva es más lento de lo esperado."/>
        <s v="El presupuesto varía el plan del proyecto."/>
        <s v="La dirección toma decisiones que reducen la motivación del equipo de desarrollo."/>
        <s v="Las tareas no técnicas encargadas a terceros necesitan más tiempo del esperado (aprobación del presupuesto, aprobación de la adquisición de material, revisiones legales, seguridad, etc.)."/>
        <s v="La planificación es demasiado mala para ajustarse a la velocidad de desarrollo deseada."/>
        <s v="Los planes del proyecto se abandonan por la presión, llevando al caos y a un desarrollo ineficiente."/>
        <s v="Los espacios no están disponibles en el momento necesario."/>
        <s v="Los espacios están disponibles pero no son adecuados (por ejemplo, falta de teléfonos, cableado de la red, mobiliario, material de oficina, etc.)."/>
        <s v="Los espacios están sobre utilizados, son ruidosos o distraen."/>
        <s v="Las herramientas de desarrollo no están disponibles en el momento deseado."/>
        <s v="Las herramientas de desarrollo no funcionan como se esperaba; el personal de desarrollo necesita tiempo para resolverlo o adaptarse a las nuevas herramientas."/>
        <s v="Las herramientas de desarrollo no se han elegido en función de sus características técnicas, y no proporcionan las prestaciones previstas."/>
        <s v="Robo de los equipos adquiridos."/>
        <s v="Los usuarios finales insisten en nuevos requisitos."/>
        <s v="En el último momento, a los usuarios finales no les gusta el producto, por lo que hay que volver a diseñarlo y a construirlo."/>
        <s v="Los usuarios no han realizado la compra del material necesario para el proyecto y, por tanto, no tienen la infraestructura necesaria."/>
        <s v="No se ha solicitado información al usuario, por lo que el producto al final no se ajusta a las necesidades del usuario, y hay que volver a crear el producto."/>
        <s v="El cliente insiste en nuevos requisitos."/>
        <s v="Los ciclos de revisión/decisión del cliente para los planes, prototipos y especificaciones son más lentos de lo esperado."/>
        <s v="El cliente no participa en los ciclos de revisión de los planes, prototipos y especificaciones, o es incapaz de hacerlo, resultando unos requisitos inestables y la necesidad de realizar cambios que consumen tiempo."/>
        <s v="El tiempo de comunicación del cliente (por ejemplo, tiempo para responder a las preguntas para aclarar los requisitos) es más lento del esperado."/>
        <s v="El cliente insiste en las decisiones técnicas que alargan la planificación."/>
        <s v="El cliente intenta controlar el proceso de desarrollo, con lo que el progreso es más lento de lo esperado."/>
        <s v="El cliente no acepta el software entregado, incluso aunque cumpla todas sus especificaciones."/>
        <s v="El cliente piensa en una velocidad de desarrollo que el personal de desarrollo no puede alcanzar."/>
        <s v="El personal contratado no suministra los componentes en el período establecido."/>
        <s v="El personal contratado proporciona material de una calidad inaceptable, por lo que hay que añadir un tiempo extra para mejorar la calidad."/>
        <s v="Los proveedores no se integran en el proyecto, con lo que no se alcanza el nivel de rendimiento que se necesita."/>
        <s v="Los requisitos se han adaptado, pero continúan cambiando."/>
        <s v="Los requisitos no se han definido correctamente. Y su redefinición aumenta el ámbito del proyecto."/>
        <s v="Se añaden requisitos extra."/>
        <s v="Las partes del proyecto que se no se han especificado claramente consumen más tiempo del esperado."/>
        <s v="Los módulos propensos a tener errores necesitan más trabajo de comprobación, diseño e implementación."/>
        <s v="Una calidad no aceptable requiere de un trabajo de comprobación, diseño e implementación superior al esperado."/>
        <s v="Utilizar lo último en informática alarga la planificación de forma impredecible."/>
        <s v="El desarrollo de funciones software erróneas requiere volver a diseñarlas y a implementarlas."/>
        <s v="El desarrollo de una interfaz de usuario inadecuada requiere volver a diseñarla y a implementarla."/>
        <s v="El desarrollo de funciones software innecesarias alarga la planificación."/>
        <s v="Unos requisitos rígidos de compatibilidad con el sistema existente necesitan un trabajo extra de comprobación, diseño e implementación."/>
        <s v="Los requisitos para crear interfaces con otros sistemas, otros sistemas complejos, u otros sistemas que no están bajo el control del equipo de desarrollo suponen un diseño, implementación y prueba no previstos."/>
        <s v="El trabajo con un entorno hardware desconocido causa problemas imprevistos."/>
        <s v="El desarrollo de un tipo de componente nuevo para la organización consume más tiempo del esperado."/>
        <s v="El producto depende de las normativas del gobierno, que pueden cambiar de forma inesperada."/>
        <s v="El producto depende de estándares técnicos provisionales, que pueden cambiar de forma inesperada."/>
        <s v="La contratación tarda más de lo esperado."/>
        <s v="Las tareas preliminares (por ejemplo, finalización de otros proyectos, adquisición de licencias) no se han completado a tiempo."/>
        <s v="La falta de relaciones entre la dirección y el equipo de desarrollo ralentiza la toma de decisiones."/>
        <s v="Los miembros del equipo no se implican en el proyecto, y por lo tanto no alcanzan el nivel de rendimiento deseado."/>
        <s v="La falta de motivación y de moral reduce la productividad."/>
        <s v="El personal contratado abandona el proyecto antes de su finalización."/>
        <s v="Alguien de la plantilla abandona el proyecto antes de su finalización."/>
        <s v="La incorporación de nuevo personal de desarrollo al proyecto ya avanzado, y el aprendizaje y comunicaciones extra imprevistas reducen la eficiencia de los miembros del equipo existentes."/>
        <s v="Los miembros del equipo no trabajan bien juntos."/>
        <s v="Los conflictos entre los miembros del equipo conducen a problemas en la comunicación y en el diseño, errores en la interfaz y tener que repetir algunos trabajos."/>
        <s v="Los miembros problemáticos de un equipo no son apartados, influyendo negativamente en la motivación del resto del equipo."/>
        <s v="Las personas más apropiadas para trabajar en el proyecto no están disponibles."/>
        <s v="Las personas más apropiadas para trabajar en el proyecto están disponibles, pero no se pueden incorporar por razones políticas o de otro tipo."/>
        <s v="Se necesitan personas para el proyecto con habilidades muy específicas y no se encuentran."/>
        <s v="Las personas clave sólo están disponibles una parte del tiempo."/>
        <s v="No hay suficiente personal disponible para el proyecto."/>
        <s v="Las tareas asignadas al personal no se ajustan a sus posibilidades."/>
        <s v="El personal trabaja más lento de lo esperado."/>
        <s v="El sabotaje por parte de la dirección del proyecto deriva en una planificación ineficiente e inefectiva."/>
        <s v="El sabotaje por parte del personal técnico deriva en una pérdida de trabajo o en un trabajo de poca calidad, por lo que hay que repetir algunos trabajos."/>
        <s v="Un diseño demasiado sencillo no cubre las cuestiones principales, con lo que hay que volver a diseñar e implementar."/>
        <s v="Un diseño demasiado complejo exige tener en cuenta complicaciones innecesarias e improductivas en la implementación."/>
        <s v="Un mal diseño implica volver a diseñar e implementar."/>
        <s v="La utilización de metodologías desconocidas deriva en un periodo extra de formación y tener que volver atrás para corregir los errores iniciales cometidos en la metodología."/>
        <s v="No se puede implementar la funcionalidad deseada con los lenguajes o bibliotecas utilizadas: el personal de desarrollo tiene que utilizar otras bibliotecas, o crearlas para conseguir la funcionalidad deseada."/>
        <s v="Las bibliotecas de código o clases tienen poca calidad, y generan una comprobación extra, corrección de errores y la repetición de algunos trabajos."/>
        <s v="Se ha sobreestimado el ahorro en la planificación derivado del uso de herramientas para mejorar la productividad."/>
        <s v="Los componentes desarrollados por separado no se pueden integrar de forma sencilla, teniendo que volver a diseñar y repetir algunos trabajos."/>
        <s v="La burocracia produce un progreso más lento del esperado."/>
        <s v="La falta de un seguimiento exacto del progreso hace que se desconozca que el proyecto esté retrasado hasta que está muy avanzado."/>
        <s v="Las actividades iniciales de control de calidad son recortadas, haciendo que se tenga que repetir el trabajo."/>
        <s v="Un control de calidad inadecuado hace que los problemas de calidad que afectan a la planificación se conozcan tarde."/>
        <s v="La falta de rigor (ignorar los fundamentos y estándares del desarrollo de software) conduce a fallos de comunicación, problemas de calidad y repetición del trabajo. Un consumo de tiempo innecesario."/>
        <s v="El exceso de rigor (aferramiento burocrático a las políticas y estándares de software) lleva a gastar más tiempo en gestión del necesario."/>
        <s v="La creación de informes de estado a nivel de directiva lleva más tiempo al desarrollador de lo esperado."/>
        <s v="La falta de entusiasmo en la gestión de riesgos impide detectar los riesgos más importantes del proyecto."/>
        <s v="Existencia de fricciones entre el Project Manager y el Sponsor."/>
        <s v="Entre el Project Manager y el Sponsor existen canales de comunicación difusos."/>
      </sharedItems>
    </cacheField>
    <cacheField name="Probabilidad" numFmtId="0">
      <sharedItems containsSemiMixedTypes="0" containsString="0" containsNumber="1" minValue="0.05" maxValue="0.55000000000000004"/>
    </cacheField>
    <cacheField name="Probabilidad2" numFmtId="0">
      <sharedItems/>
    </cacheField>
    <cacheField name="Impacto" numFmtId="0">
      <sharedItems containsSemiMixedTypes="0" containsString="0" containsNumber="1" containsInteger="1" minValue="2" maxValue="10"/>
    </cacheField>
    <cacheField name="Impacto2" numFmtId="0">
      <sharedItems/>
    </cacheField>
    <cacheField name="Exposición" numFmtId="0">
      <sharedItems containsSemiMixedTypes="0" containsString="0" containsNumber="1" minValue="0.4" maxValue="4"/>
    </cacheField>
    <cacheField name="Exposición2" numFmtId="0">
      <sharedItems/>
    </cacheField>
    <cacheField name="Exposición3" numFmtId="0">
      <sharedItems count="4">
        <s v="Muy Bajo"/>
        <s v="Bajo"/>
        <s v="Moderado"/>
        <s v="Alto"/>
      </sharedItems>
    </cacheField>
    <cacheField name="Riesgo" numFmtId="0">
      <sharedItems containsSemiMixedTypes="0" containsString="0" containsNumber="1" minValue="0.4" maxValue="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n v="0.4"/>
    <s v="Bajo"/>
    <n v="2"/>
    <s v="Muy Bajo"/>
    <n v="0.8"/>
    <s v="BajoMuy Bajo"/>
    <x v="0"/>
    <n v="0.8"/>
  </r>
  <r>
    <x v="0"/>
    <x v="1"/>
    <x v="1"/>
    <n v="0.55000000000000004"/>
    <s v="Moderado"/>
    <n v="2"/>
    <s v="Muy Bajo"/>
    <n v="1.1000000000000001"/>
    <s v="ModeradoModerado"/>
    <x v="1"/>
    <n v="1.1000000000000001"/>
  </r>
  <r>
    <x v="0"/>
    <x v="2"/>
    <x v="2"/>
    <n v="0.5"/>
    <s v="Moderado"/>
    <n v="6"/>
    <s v="Moderado"/>
    <n v="3"/>
    <s v="ModeradoBajo"/>
    <x v="2"/>
    <n v="3"/>
  </r>
  <r>
    <x v="0"/>
    <x v="3"/>
    <x v="3"/>
    <n v="0.15"/>
    <s v="Muy Bajo"/>
    <n v="4"/>
    <s v="Bajo"/>
    <n v="0.6"/>
    <s v="Muy BajoAlto"/>
    <x v="0"/>
    <n v="0.6"/>
  </r>
  <r>
    <x v="0"/>
    <x v="4"/>
    <x v="4"/>
    <n v="0.35"/>
    <s v="Bajo"/>
    <n v="8"/>
    <s v="Alto"/>
    <n v="2.8"/>
    <s v="BajoModerado"/>
    <x v="2"/>
    <n v="2.8"/>
  </r>
  <r>
    <x v="0"/>
    <x v="5"/>
    <x v="5"/>
    <n v="0.2"/>
    <s v="Muy Bajo"/>
    <n v="6"/>
    <s v="Moderado"/>
    <n v="1.2000000000000002"/>
    <s v="Muy BajoModerado"/>
    <x v="1"/>
    <n v="1.2000000000000002"/>
  </r>
  <r>
    <x v="0"/>
    <x v="6"/>
    <x v="6"/>
    <n v="0.25"/>
    <s v="Bajo"/>
    <n v="6"/>
    <s v="Moderado"/>
    <n v="1.5"/>
    <s v="BajoModerado"/>
    <x v="1"/>
    <n v="1.5"/>
  </r>
  <r>
    <x v="0"/>
    <x v="7"/>
    <x v="7"/>
    <n v="0.3"/>
    <s v="Bajo"/>
    <n v="6"/>
    <s v="Moderado"/>
    <n v="1.7999999999999998"/>
    <s v="BajoAlto"/>
    <x v="1"/>
    <n v="1.7999999999999998"/>
  </r>
  <r>
    <x v="0"/>
    <x v="8"/>
    <x v="8"/>
    <n v="0.15"/>
    <s v="Muy Bajo"/>
    <n v="8"/>
    <s v="Alto"/>
    <n v="1.2"/>
    <s v="Muy BajoMuy Alto"/>
    <x v="1"/>
    <n v="1.2"/>
  </r>
  <r>
    <x v="0"/>
    <x v="9"/>
    <x v="9"/>
    <n v="0.05"/>
    <s v="Muy Bajo"/>
    <n v="10"/>
    <s v="Muy Alto"/>
    <n v="0.5"/>
    <s v="Muy BajoAlto"/>
    <x v="2"/>
    <n v="0.5"/>
  </r>
  <r>
    <x v="0"/>
    <x v="10"/>
    <x v="10"/>
    <n v="0.25"/>
    <s v="Bajo"/>
    <n v="8"/>
    <s v="Alto"/>
    <n v="2"/>
    <s v="BajoModerado"/>
    <x v="2"/>
    <n v="2"/>
  </r>
  <r>
    <x v="0"/>
    <x v="11"/>
    <x v="11"/>
    <n v="0.1"/>
    <s v="Muy Bajo"/>
    <n v="6"/>
    <s v="Moderado"/>
    <n v="0.60000000000000009"/>
    <s v="Muy BajoBajo"/>
    <x v="1"/>
    <n v="0.60000000000000009"/>
  </r>
  <r>
    <x v="1"/>
    <x v="12"/>
    <x v="12"/>
    <n v="0.2"/>
    <s v="Muy Bajo"/>
    <n v="4"/>
    <s v="Bajo"/>
    <n v="0.8"/>
    <s v="Muy BajoAlto"/>
    <x v="0"/>
    <n v="0.8"/>
  </r>
  <r>
    <x v="1"/>
    <x v="13"/>
    <x v="13"/>
    <n v="0.15"/>
    <s v="Muy Bajo"/>
    <n v="8"/>
    <s v="Alto"/>
    <n v="1.2"/>
    <s v="Muy BajoAlto"/>
    <x v="1"/>
    <n v="1.2"/>
  </r>
  <r>
    <x v="1"/>
    <x v="14"/>
    <x v="14"/>
    <n v="0.1"/>
    <s v="Muy Bajo"/>
    <n v="8"/>
    <s v="Alto"/>
    <n v="0.8"/>
    <s v="Muy BajoModerado"/>
    <x v="1"/>
    <n v="0.8"/>
  </r>
  <r>
    <x v="1"/>
    <x v="15"/>
    <x v="15"/>
    <n v="0.2"/>
    <s v="Muy Bajo"/>
    <n v="6"/>
    <s v="Moderado"/>
    <n v="1.2000000000000002"/>
    <s v="Muy BajoModerado"/>
    <x v="1"/>
    <n v="1.2000000000000002"/>
  </r>
  <r>
    <x v="1"/>
    <x v="16"/>
    <x v="16"/>
    <n v="0.15"/>
    <s v="Muy Bajo"/>
    <n v="6"/>
    <s v="Moderado"/>
    <n v="0.89999999999999991"/>
    <s v="Muy BajoAlto"/>
    <x v="1"/>
    <n v="0.89999999999999991"/>
  </r>
  <r>
    <x v="1"/>
    <x v="17"/>
    <x v="17"/>
    <n v="0.35"/>
    <s v="Bajo"/>
    <n v="8"/>
    <s v="Alto"/>
    <n v="2.8"/>
    <s v="BajoBajo"/>
    <x v="2"/>
    <n v="2.8"/>
  </r>
  <r>
    <x v="1"/>
    <x v="18"/>
    <x v="18"/>
    <n v="0.25"/>
    <s v="Bajo"/>
    <n v="4"/>
    <s v="Bajo"/>
    <n v="1"/>
    <s v="BajoMuy Bajo"/>
    <x v="1"/>
    <n v="1"/>
  </r>
  <r>
    <x v="1"/>
    <x v="19"/>
    <x v="19"/>
    <n v="0.5"/>
    <s v="Moderado"/>
    <n v="2"/>
    <s v="Muy Bajo"/>
    <n v="1"/>
    <s v="ModeradoBajo"/>
    <x v="1"/>
    <n v="1"/>
  </r>
  <r>
    <x v="2"/>
    <x v="20"/>
    <x v="20"/>
    <n v="0.1"/>
    <s v="Muy Bajo"/>
    <n v="4"/>
    <s v="Bajo"/>
    <n v="0.4"/>
    <s v="Muy BajoAlto"/>
    <x v="0"/>
    <n v="0.4"/>
  </r>
  <r>
    <x v="2"/>
    <x v="21"/>
    <x v="21"/>
    <n v="0.25"/>
    <s v="Bajo"/>
    <n v="8"/>
    <s v="Alto"/>
    <n v="2"/>
    <s v="BajoBajo"/>
    <x v="2"/>
    <n v="2"/>
  </r>
  <r>
    <x v="2"/>
    <x v="22"/>
    <x v="22"/>
    <n v="0.2"/>
    <s v="Muy Bajo"/>
    <n v="4"/>
    <s v="Bajo"/>
    <n v="0.8"/>
    <s v="Muy BajoModerado"/>
    <x v="0"/>
    <n v="0.8"/>
  </r>
  <r>
    <x v="2"/>
    <x v="23"/>
    <x v="23"/>
    <n v="0.3"/>
    <s v="Bajo"/>
    <n v="6"/>
    <s v="Moderado"/>
    <n v="1.7999999999999998"/>
    <s v="BajoModerado"/>
    <x v="1"/>
    <n v="1.7999999999999998"/>
  </r>
  <r>
    <x v="2"/>
    <x v="24"/>
    <x v="24"/>
    <n v="0.3"/>
    <s v="Bajo"/>
    <n v="6"/>
    <s v="Moderado"/>
    <n v="1.7999999999999998"/>
    <s v="BajoBajo"/>
    <x v="1"/>
    <n v="1.7999999999999998"/>
  </r>
  <r>
    <x v="2"/>
    <x v="25"/>
    <x v="25"/>
    <n v="0.2"/>
    <s v="Muy Bajo"/>
    <n v="4"/>
    <s v="Bajo"/>
    <n v="0.8"/>
    <s v="Muy BajoAlto"/>
    <x v="0"/>
    <n v="0.8"/>
  </r>
  <r>
    <x v="2"/>
    <x v="26"/>
    <x v="26"/>
    <n v="0.5"/>
    <s v="Moderado"/>
    <n v="8"/>
    <s v="Alto"/>
    <n v="4"/>
    <s v="ModeradoAlto"/>
    <x v="3"/>
    <n v="4"/>
  </r>
  <r>
    <x v="3"/>
    <x v="27"/>
    <x v="27"/>
    <n v="0.25"/>
    <s v="Bajo"/>
    <n v="8"/>
    <s v="Alto"/>
    <n v="2"/>
    <s v="BajoModerado"/>
    <x v="2"/>
    <n v="2"/>
  </r>
  <r>
    <x v="3"/>
    <x v="28"/>
    <x v="28"/>
    <n v="0.45"/>
    <s v="Moderado"/>
    <n v="6"/>
    <s v="Moderado"/>
    <n v="2.7"/>
    <s v="ModeradoBajo"/>
    <x v="2"/>
    <n v="2.7"/>
  </r>
  <r>
    <x v="3"/>
    <x v="29"/>
    <x v="29"/>
    <n v="0.2"/>
    <s v="Muy Bajo"/>
    <n v="4"/>
    <s v="Bajo"/>
    <n v="0.8"/>
    <s v="Muy BajoModerado"/>
    <x v="0"/>
    <n v="0.8"/>
  </r>
  <r>
    <x v="3"/>
    <x v="30"/>
    <x v="30"/>
    <n v="0.3"/>
    <s v="Bajo"/>
    <n v="6"/>
    <s v="Moderado"/>
    <n v="1.7999999999999998"/>
    <s v="BajoAlto"/>
    <x v="1"/>
    <n v="1.7999999999999998"/>
  </r>
  <r>
    <x v="4"/>
    <x v="31"/>
    <x v="31"/>
    <n v="0.5"/>
    <s v="Moderado"/>
    <n v="8"/>
    <s v="Alto"/>
    <n v="4"/>
    <s v="ModeradoModerado"/>
    <x v="3"/>
    <n v="4"/>
  </r>
  <r>
    <x v="4"/>
    <x v="32"/>
    <x v="32"/>
    <n v="0.3"/>
    <s v="Bajo"/>
    <n v="6"/>
    <s v="Moderado"/>
    <n v="1.7999999999999998"/>
    <s v="BajoAlto"/>
    <x v="1"/>
    <n v="1.7999999999999998"/>
  </r>
  <r>
    <x v="4"/>
    <x v="33"/>
    <x v="33"/>
    <n v="0.35"/>
    <s v="Bajo"/>
    <n v="8"/>
    <s v="Alto"/>
    <n v="2.8"/>
    <s v="BajoAlto"/>
    <x v="2"/>
    <n v="2.8"/>
  </r>
  <r>
    <x v="4"/>
    <x v="34"/>
    <x v="34"/>
    <n v="0.3"/>
    <s v="Bajo"/>
    <n v="8"/>
    <s v="Alto"/>
    <n v="2.4"/>
    <s v="BajoModerado"/>
    <x v="2"/>
    <n v="2.4"/>
  </r>
  <r>
    <x v="4"/>
    <x v="35"/>
    <x v="35"/>
    <n v="0.2"/>
    <s v="Muy Bajo"/>
    <n v="6"/>
    <s v="Moderado"/>
    <n v="1.2000000000000002"/>
    <s v="Muy BajoAlto"/>
    <x v="1"/>
    <n v="1.2000000000000002"/>
  </r>
  <r>
    <x v="4"/>
    <x v="36"/>
    <x v="36"/>
    <n v="0.35"/>
    <s v="Bajo"/>
    <n v="8"/>
    <s v="Alto"/>
    <n v="2.8"/>
    <s v="BajoModerado"/>
    <x v="2"/>
    <n v="2.8"/>
  </r>
  <r>
    <x v="4"/>
    <x v="37"/>
    <x v="37"/>
    <n v="0.4"/>
    <s v="Bajo"/>
    <n v="6"/>
    <s v="Moderado"/>
    <n v="2.4000000000000004"/>
    <s v="BajoAlto"/>
    <x v="1"/>
    <n v="2.4000000000000004"/>
  </r>
  <r>
    <x v="4"/>
    <x v="38"/>
    <x v="38"/>
    <n v="0.35"/>
    <s v="Bajo"/>
    <n v="8"/>
    <s v="Alto"/>
    <n v="2.8"/>
    <s v="BajoModerado"/>
    <x v="2"/>
    <n v="2.8"/>
  </r>
  <r>
    <x v="5"/>
    <x v="39"/>
    <x v="39"/>
    <n v="0.2"/>
    <s v="Muy Bajo"/>
    <n v="6"/>
    <s v="Moderado"/>
    <n v="1.2000000000000002"/>
    <s v="Muy BajoModerado"/>
    <x v="1"/>
    <n v="1.2000000000000002"/>
  </r>
  <r>
    <x v="5"/>
    <x v="40"/>
    <x v="40"/>
    <n v="0.3"/>
    <s v="Bajo"/>
    <n v="6"/>
    <s v="Moderado"/>
    <n v="1.7999999999999998"/>
    <s v="BajoBajo"/>
    <x v="1"/>
    <n v="1.7999999999999998"/>
  </r>
  <r>
    <x v="5"/>
    <x v="41"/>
    <x v="41"/>
    <n v="0.25"/>
    <s v="Bajo"/>
    <n v="4"/>
    <s v="Bajo"/>
    <n v="1"/>
    <s v="BajoModerado"/>
    <x v="1"/>
    <n v="1"/>
  </r>
  <r>
    <x v="6"/>
    <x v="42"/>
    <x v="42"/>
    <n v="0.35"/>
    <s v="Bajo"/>
    <n v="6"/>
    <s v="Moderado"/>
    <n v="2.0999999999999996"/>
    <s v="BajoBajo"/>
    <x v="1"/>
    <n v="2.0999999999999996"/>
  </r>
  <r>
    <x v="6"/>
    <x v="43"/>
    <x v="43"/>
    <n v="0.2"/>
    <s v="Muy Bajo"/>
    <n v="4"/>
    <s v="Bajo"/>
    <n v="0.8"/>
    <s v="Muy BajoModerado"/>
    <x v="0"/>
    <n v="0.8"/>
  </r>
  <r>
    <x v="6"/>
    <x v="44"/>
    <x v="44"/>
    <n v="0.3"/>
    <s v="Bajo"/>
    <n v="6"/>
    <s v="Moderado"/>
    <n v="1.7999999999999998"/>
    <s v="BajoModerado"/>
    <x v="1"/>
    <n v="1.7999999999999998"/>
  </r>
  <r>
    <x v="6"/>
    <x v="45"/>
    <x v="45"/>
    <n v="0.25"/>
    <s v="Bajo"/>
    <n v="6"/>
    <s v="Moderado"/>
    <n v="1.5"/>
    <s v="BajoAlto"/>
    <x v="1"/>
    <n v="1.5"/>
  </r>
  <r>
    <x v="7"/>
    <x v="46"/>
    <x v="46"/>
    <n v="0.1"/>
    <s v="Muy Bajo"/>
    <n v="8"/>
    <s v="Alto"/>
    <n v="0.8"/>
    <s v="Muy BajoModerado"/>
    <x v="1"/>
    <n v="0.8"/>
  </r>
  <r>
    <x v="7"/>
    <x v="47"/>
    <x v="47"/>
    <n v="0.3"/>
    <s v="Bajo"/>
    <n v="6"/>
    <s v="Moderado"/>
    <n v="1.7999999999999998"/>
    <s v="BajoBajo"/>
    <x v="1"/>
    <n v="1.7999999999999998"/>
  </r>
  <r>
    <x v="7"/>
    <x v="48"/>
    <x v="48"/>
    <n v="0.2"/>
    <s v="Muy Bajo"/>
    <n v="4"/>
    <s v="Bajo"/>
    <n v="0.8"/>
    <s v="Muy BajoAlto"/>
    <x v="0"/>
    <n v="0.8"/>
  </r>
  <r>
    <x v="7"/>
    <x v="49"/>
    <x v="49"/>
    <n v="0.15"/>
    <s v="Muy Bajo"/>
    <n v="8"/>
    <s v="Alto"/>
    <n v="1.2"/>
    <s v="Muy BajoModerado"/>
    <x v="1"/>
    <n v="1.2"/>
  </r>
  <r>
    <x v="7"/>
    <x v="50"/>
    <x v="50"/>
    <n v="0.25"/>
    <s v="Bajo"/>
    <n v="6"/>
    <s v="Moderado"/>
    <n v="1.5"/>
    <s v="BajoModerado"/>
    <x v="1"/>
    <n v="1.5"/>
  </r>
  <r>
    <x v="7"/>
    <x v="51"/>
    <x v="51"/>
    <n v="0.2"/>
    <s v="Muy Bajo"/>
    <n v="6"/>
    <s v="Moderado"/>
    <n v="1.2000000000000002"/>
    <s v="Muy BajoBajo"/>
    <x v="1"/>
    <n v="1.2000000000000002"/>
  </r>
  <r>
    <x v="7"/>
    <x v="52"/>
    <x v="52"/>
    <n v="0.15"/>
    <s v="Muy Bajo"/>
    <n v="4"/>
    <s v="Bajo"/>
    <n v="0.6"/>
    <s v="Muy BajoModerado"/>
    <x v="0"/>
    <n v="0.6"/>
  </r>
  <r>
    <x v="7"/>
    <x v="53"/>
    <x v="53"/>
    <n v="0.1"/>
    <s v="Muy Bajo"/>
    <n v="6"/>
    <s v="Moderado"/>
    <n v="0.60000000000000009"/>
    <s v="Muy BajoAlto"/>
    <x v="1"/>
    <n v="0.60000000000000009"/>
  </r>
  <r>
    <x v="7"/>
    <x v="54"/>
    <x v="54"/>
    <n v="0.3"/>
    <s v="Bajo"/>
    <n v="8"/>
    <s v="Alto"/>
    <n v="2.4"/>
    <s v="BajoAlto"/>
    <x v="2"/>
    <n v="2.4"/>
  </r>
  <r>
    <x v="7"/>
    <x v="55"/>
    <x v="55"/>
    <n v="0.3"/>
    <s v="Bajo"/>
    <n v="8"/>
    <s v="Alto"/>
    <n v="2.4"/>
    <s v="BajoModerado"/>
    <x v="2"/>
    <n v="2.4"/>
  </r>
  <r>
    <x v="8"/>
    <x v="56"/>
    <x v="56"/>
    <n v="0.35"/>
    <s v="Bajo"/>
    <n v="6"/>
    <s v="Moderado"/>
    <n v="2.0999999999999996"/>
    <s v="BajoBajo"/>
    <x v="1"/>
    <n v="2.0999999999999996"/>
  </r>
  <r>
    <x v="8"/>
    <x v="57"/>
    <x v="57"/>
    <n v="0.2"/>
    <s v="Muy Bajo"/>
    <n v="4"/>
    <s v="Bajo"/>
    <n v="0.8"/>
    <s v="Muy BajoModerado"/>
    <x v="0"/>
    <n v="0.8"/>
  </r>
  <r>
    <x v="9"/>
    <x v="58"/>
    <x v="58"/>
    <n v="0.4"/>
    <s v="Bajo"/>
    <n v="6"/>
    <s v="Moderado"/>
    <n v="2.4000000000000004"/>
    <s v="BajoBajo"/>
    <x v="1"/>
    <n v="2.4000000000000004"/>
  </r>
  <r>
    <x v="9"/>
    <x v="59"/>
    <x v="59"/>
    <n v="0.2"/>
    <s v="Muy Bajo"/>
    <n v="4"/>
    <s v="Bajo"/>
    <n v="0.8"/>
    <s v="Muy BajoAlto"/>
    <x v="0"/>
    <n v="0.8"/>
  </r>
  <r>
    <x v="9"/>
    <x v="60"/>
    <x v="60"/>
    <n v="0.25"/>
    <s v="Bajo"/>
    <n v="8"/>
    <s v="Alto"/>
    <n v="2"/>
    <s v="BajoModerado"/>
    <x v="2"/>
    <n v="2"/>
  </r>
  <r>
    <x v="9"/>
    <x v="61"/>
    <x v="61"/>
    <n v="0.25"/>
    <s v="Bajo"/>
    <n v="6"/>
    <s v="Moderado"/>
    <n v="1.5"/>
    <s v="BajoMuy Bajo"/>
    <x v="1"/>
    <n v="1.5"/>
  </r>
  <r>
    <x v="9"/>
    <x v="62"/>
    <x v="62"/>
    <n v="0.45"/>
    <s v="Moderado"/>
    <n v="2"/>
    <s v="Muy Bajo"/>
    <n v="0.9"/>
    <s v="ModeradoModerado"/>
    <x v="1"/>
    <n v="0.9"/>
  </r>
  <r>
    <x v="9"/>
    <x v="63"/>
    <x v="63"/>
    <n v="0.4"/>
    <s v="Bajo"/>
    <n v="6"/>
    <s v="Moderado"/>
    <n v="2.4000000000000004"/>
    <s v="BajoAlto"/>
    <x v="1"/>
    <n v="2.4000000000000004"/>
  </r>
  <r>
    <x v="9"/>
    <x v="64"/>
    <x v="64"/>
    <n v="0.35"/>
    <s v="Bajo"/>
    <n v="8"/>
    <s v="Alto"/>
    <n v="2.8"/>
    <s v="BajoModerado"/>
    <x v="2"/>
    <n v="2.8"/>
  </r>
  <r>
    <x v="9"/>
    <x v="65"/>
    <x v="65"/>
    <n v="0.25"/>
    <s v="Bajo"/>
    <n v="6"/>
    <s v="Moderado"/>
    <n v="1.5"/>
    <s v="BajoModerado"/>
    <x v="1"/>
    <n v="1.5"/>
  </r>
  <r>
    <x v="9"/>
    <x v="66"/>
    <x v="66"/>
    <n v="0.3"/>
    <s v="Bajo"/>
    <n v="6"/>
    <s v="Moderado"/>
    <n v="1.7999999999999998"/>
    <s v="BajoBajo"/>
    <x v="1"/>
    <n v="1.7999999999999998"/>
  </r>
  <r>
    <x v="9"/>
    <x v="67"/>
    <x v="67"/>
    <n v="0.2"/>
    <s v="Muy Bajo"/>
    <n v="4"/>
    <s v="Bajo"/>
    <n v="0.8"/>
    <s v="Muy BajoModerado"/>
    <x v="0"/>
    <n v="0.8"/>
  </r>
  <r>
    <x v="9"/>
    <x v="68"/>
    <x v="68"/>
    <n v="0.15"/>
    <s v="Muy Bajo"/>
    <n v="6"/>
    <s v="Moderado"/>
    <n v="0.89999999999999991"/>
    <s v="Muy BajoAlto"/>
    <x v="1"/>
    <n v="0.89999999999999991"/>
  </r>
  <r>
    <x v="9"/>
    <x v="69"/>
    <x v="69"/>
    <n v="0.25"/>
    <s v="Bajo"/>
    <n v="8"/>
    <s v="Alto"/>
    <n v="2"/>
    <s v="BajoModerado"/>
    <x v="2"/>
    <n v="2"/>
  </r>
  <r>
    <x v="9"/>
    <x v="70"/>
    <x v="70"/>
    <n v="0.15"/>
    <s v="Muy Bajo"/>
    <n v="6"/>
    <s v="Moderado"/>
    <n v="0.89999999999999991"/>
    <s v="Muy BajoAlto"/>
    <x v="1"/>
    <n v="0.89999999999999991"/>
  </r>
  <r>
    <x v="9"/>
    <x v="71"/>
    <x v="71"/>
    <n v="0.25"/>
    <s v="Bajo"/>
    <n v="8"/>
    <s v="Alto"/>
    <n v="2"/>
    <s v="BajoAlto"/>
    <x v="2"/>
    <n v="2"/>
  </r>
  <r>
    <x v="9"/>
    <x v="72"/>
    <x v="72"/>
    <n v="0.4"/>
    <s v="Bajo"/>
    <n v="8"/>
    <s v="Alto"/>
    <n v="3.2"/>
    <s v="BajoMuy Bajo"/>
    <x v="2"/>
    <n v="3.2"/>
  </r>
  <r>
    <x v="9"/>
    <x v="73"/>
    <x v="73"/>
    <n v="0.35"/>
    <s v="Bajo"/>
    <n v="2"/>
    <s v="Muy Bajo"/>
    <n v="0.7"/>
    <s v="BajoModerado"/>
    <x v="0"/>
    <n v="0.7"/>
  </r>
  <r>
    <x v="9"/>
    <x v="74"/>
    <x v="74"/>
    <n v="0.2"/>
    <s v="Muy Bajo"/>
    <n v="6"/>
    <s v="Moderado"/>
    <n v="1.2000000000000002"/>
    <s v="Muy BajoMuy Bajo"/>
    <x v="1"/>
    <n v="1.2000000000000002"/>
  </r>
  <r>
    <x v="9"/>
    <x v="75"/>
    <x v="75"/>
    <n v="0.45"/>
    <s v="Moderado"/>
    <n v="2"/>
    <s v="Muy Bajo"/>
    <n v="0.9"/>
    <s v="ModeradoBajo"/>
    <x v="1"/>
    <n v="0.9"/>
  </r>
  <r>
    <x v="9"/>
    <x v="76"/>
    <x v="76"/>
    <n v="0.1"/>
    <s v="Muy Bajo"/>
    <n v="4"/>
    <s v="Bajo"/>
    <n v="0.4"/>
    <s v="Muy BajoModerado"/>
    <x v="0"/>
    <n v="0.4"/>
  </r>
  <r>
    <x v="9"/>
    <x v="77"/>
    <x v="77"/>
    <n v="0.15"/>
    <s v="Muy Bajo"/>
    <n v="6"/>
    <s v="Moderado"/>
    <n v="0.89999999999999991"/>
    <s v="Muy BajoAlto"/>
    <x v="1"/>
    <n v="0.89999999999999991"/>
  </r>
  <r>
    <x v="10"/>
    <x v="78"/>
    <x v="78"/>
    <n v="0.4"/>
    <s v="Bajo"/>
    <n v="8"/>
    <s v="Alto"/>
    <n v="3.2"/>
    <s v="BajoAlto"/>
    <x v="2"/>
    <n v="3.2"/>
  </r>
  <r>
    <x v="10"/>
    <x v="79"/>
    <x v="79"/>
    <n v="0.35"/>
    <s v="Bajo"/>
    <n v="8"/>
    <s v="Alto"/>
    <n v="2.8"/>
    <s v="BajoMuy Alto"/>
    <x v="2"/>
    <n v="2.8"/>
  </r>
  <r>
    <x v="10"/>
    <x v="80"/>
    <x v="80"/>
    <n v="0.2"/>
    <s v="Muy Bajo"/>
    <n v="10"/>
    <s v="Muy Alto"/>
    <n v="2"/>
    <s v="Muy BajoMuy Bajo"/>
    <x v="2"/>
    <n v="2"/>
  </r>
  <r>
    <x v="10"/>
    <x v="81"/>
    <x v="81"/>
    <n v="0.25"/>
    <s v="Bajo"/>
    <n v="2"/>
    <s v="Muy Bajo"/>
    <n v="0.5"/>
    <s v="BajoModerado"/>
    <x v="0"/>
    <n v="0.5"/>
  </r>
  <r>
    <x v="10"/>
    <x v="82"/>
    <x v="82"/>
    <n v="0.3"/>
    <s v="Bajo"/>
    <n v="6"/>
    <s v="Moderado"/>
    <n v="1.7999999999999998"/>
    <s v="BajoModerado"/>
    <x v="1"/>
    <n v="1.7999999999999998"/>
  </r>
  <r>
    <x v="10"/>
    <x v="83"/>
    <x v="83"/>
    <n v="0.35"/>
    <s v="Bajo"/>
    <n v="6"/>
    <s v="Moderado"/>
    <n v="2.0999999999999996"/>
    <s v="BajoAlto"/>
    <x v="1"/>
    <n v="2.0999999999999996"/>
  </r>
  <r>
    <x v="10"/>
    <x v="84"/>
    <x v="84"/>
    <n v="0.15"/>
    <s v="Muy Bajo"/>
    <n v="8"/>
    <s v="Alto"/>
    <n v="1.2"/>
    <s v="Muy BajoModerado"/>
    <x v="1"/>
    <n v="1.2"/>
  </r>
  <r>
    <x v="10"/>
    <x v="85"/>
    <x v="85"/>
    <n v="0.3"/>
    <s v="Bajo"/>
    <n v="6"/>
    <s v="Moderado"/>
    <n v="1.7999999999999998"/>
    <s v="BajoBajo"/>
    <x v="1"/>
    <n v="1.7999999999999998"/>
  </r>
  <r>
    <x v="11"/>
    <x v="86"/>
    <x v="86"/>
    <n v="0.4"/>
    <s v="Bajo"/>
    <n v="4"/>
    <s v="Bajo"/>
    <n v="1.6"/>
    <s v="BajoModerado"/>
    <x v="1"/>
    <n v="1.6"/>
  </r>
  <r>
    <x v="11"/>
    <x v="87"/>
    <x v="87"/>
    <n v="0.2"/>
    <s v="Muy Bajo"/>
    <n v="6"/>
    <s v="Moderado"/>
    <n v="1.2000000000000002"/>
    <s v="Muy BajoMuy Bajo"/>
    <x v="1"/>
    <n v="1.2000000000000002"/>
  </r>
  <r>
    <x v="11"/>
    <x v="88"/>
    <x v="88"/>
    <n v="0.3"/>
    <s v="Bajo"/>
    <n v="2"/>
    <s v="Muy Bajo"/>
    <n v="0.6"/>
    <s v="BajoModerado"/>
    <x v="0"/>
    <n v="0.6"/>
  </r>
  <r>
    <x v="11"/>
    <x v="89"/>
    <x v="89"/>
    <n v="0.25"/>
    <s v="Bajo"/>
    <n v="6"/>
    <s v="Moderado"/>
    <n v="1.5"/>
    <s v="BajoAlto"/>
    <x v="1"/>
    <n v="1.5"/>
  </r>
  <r>
    <x v="11"/>
    <x v="90"/>
    <x v="90"/>
    <n v="0.15"/>
    <s v="Muy Bajo"/>
    <n v="8"/>
    <s v="Alto"/>
    <n v="1.2"/>
    <s v="Muy BajoModerado"/>
    <x v="1"/>
    <n v="1.2"/>
  </r>
  <r>
    <x v="11"/>
    <x v="91"/>
    <x v="91"/>
    <n v="0.2"/>
    <s v="Muy Bajo"/>
    <n v="6"/>
    <s v="Moderado"/>
    <n v="1.2000000000000002"/>
    <s v="Muy BajoModerado"/>
    <x v="1"/>
    <n v="1.2000000000000002"/>
  </r>
  <r>
    <x v="11"/>
    <x v="92"/>
    <x v="92"/>
    <n v="0.25"/>
    <s v="Bajo"/>
    <n v="6"/>
    <s v="Moderado"/>
    <n v="1.5"/>
    <s v="BajoAlto"/>
    <x v="1"/>
    <n v="1.5"/>
  </r>
  <r>
    <x v="11"/>
    <x v="93"/>
    <x v="93"/>
    <n v="0.3"/>
    <s v="Bajo"/>
    <n v="8"/>
    <s v="Alto"/>
    <n v="2.4"/>
    <s v="BajoMuy Alto"/>
    <x v="2"/>
    <n v="2.4"/>
  </r>
  <r>
    <x v="11"/>
    <x v="94"/>
    <x v="94"/>
    <n v="0.35"/>
    <s v="Bajo"/>
    <n v="10"/>
    <s v="Muy Alto"/>
    <n v="3.5"/>
    <s v="BajoMuy Alto"/>
    <x v="3"/>
    <n v="3.5"/>
  </r>
  <r>
    <x v="11"/>
    <x v="95"/>
    <x v="95"/>
    <n v="0.35"/>
    <s v="Bajo"/>
    <n v="10"/>
    <s v="Muy Alto"/>
    <n v="3.5"/>
    <s v="Bajo"/>
    <x v="3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>
  <location ref="A1:A12" firstHeaderRow="1" firstDataRow="1" firstDataCol="1"/>
  <pivotFields count="11">
    <pivotField axis="axisRow" showAll="0">
      <items count="13">
        <item x="2"/>
        <item x="4"/>
        <item x="10"/>
        <item x="0"/>
        <item x="8"/>
        <item x="1"/>
        <item x="9"/>
        <item x="5"/>
        <item x="11"/>
        <item x="7"/>
        <item x="6"/>
        <item x="3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showAll="0">
      <items count="97">
        <item x="64"/>
        <item x="12"/>
        <item x="14"/>
        <item x="35"/>
        <item x="31"/>
        <item x="36"/>
        <item x="37"/>
        <item x="33"/>
        <item x="38"/>
        <item x="49"/>
        <item x="51"/>
        <item x="55"/>
        <item x="50"/>
        <item x="6"/>
        <item x="91"/>
        <item x="63"/>
        <item x="39"/>
        <item x="40"/>
        <item x="75"/>
        <item x="15"/>
        <item x="57"/>
        <item x="56"/>
        <item x="5"/>
        <item x="76"/>
        <item x="77"/>
        <item x="34"/>
        <item x="54"/>
        <item x="28"/>
        <item x="95"/>
        <item x="94"/>
        <item x="86"/>
        <item x="58"/>
        <item x="92"/>
        <item x="16"/>
        <item x="13"/>
        <item x="93"/>
        <item x="62"/>
        <item x="60"/>
        <item x="90"/>
        <item x="87"/>
        <item x="9"/>
        <item x="65"/>
        <item x="18"/>
        <item x="2"/>
        <item x="3"/>
        <item x="8"/>
        <item x="7"/>
        <item x="81"/>
        <item x="88"/>
        <item x="11"/>
        <item x="83"/>
        <item x="0"/>
        <item x="23"/>
        <item x="24"/>
        <item x="25"/>
        <item x="45"/>
        <item x="72"/>
        <item x="70"/>
        <item x="69"/>
        <item x="74"/>
        <item x="17"/>
        <item x="59"/>
        <item x="32"/>
        <item x="85"/>
        <item x="67"/>
        <item x="21"/>
        <item x="22"/>
        <item x="20"/>
        <item x="61"/>
        <item x="66"/>
        <item x="68"/>
        <item x="46"/>
        <item x="19"/>
        <item x="41"/>
        <item x="43"/>
        <item x="53"/>
        <item x="42"/>
        <item x="27"/>
        <item x="29"/>
        <item x="73"/>
        <item x="30"/>
        <item x="4"/>
        <item x="82"/>
        <item x="1"/>
        <item x="26"/>
        <item x="44"/>
        <item x="84"/>
        <item x="71"/>
        <item x="89"/>
        <item x="79"/>
        <item x="78"/>
        <item x="80"/>
        <item x="10"/>
        <item x="47"/>
        <item x="52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</pivotFields>
  <rowFields count="3">
    <field x="0"/>
    <field x="1"/>
    <field x="2"/>
  </rowFields>
  <rowItems count="11">
    <i>
      <x/>
    </i>
    <i r="1">
      <x v="26"/>
    </i>
    <i r="2">
      <x v="84"/>
    </i>
    <i>
      <x v="1"/>
    </i>
    <i r="1">
      <x v="31"/>
    </i>
    <i r="2">
      <x v="4"/>
    </i>
    <i>
      <x v="8"/>
    </i>
    <i r="1">
      <x v="94"/>
    </i>
    <i r="2">
      <x v="29"/>
    </i>
    <i r="1">
      <x v="95"/>
    </i>
    <i r="2">
      <x v="28"/>
    </i>
  </rowItems>
  <colItems count="1">
    <i/>
  </colItem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I22" sqref="I22"/>
    </sheetView>
  </sheetViews>
  <sheetFormatPr baseColWidth="10" defaultRowHeight="39.950000000000003" customHeight="1"/>
  <cols>
    <col min="1" max="1" width="30.7109375" customWidth="1"/>
    <col min="2" max="2" width="30.7109375" hidden="1" customWidth="1"/>
    <col min="3" max="3" width="15.7109375" customWidth="1"/>
    <col min="4" max="4" width="70.7109375" customWidth="1"/>
    <col min="5" max="9" width="15.7109375" customWidth="1"/>
    <col min="10" max="10" width="15.7109375" hidden="1" customWidth="1"/>
    <col min="11" max="11" width="15.7109375" customWidth="1"/>
    <col min="12" max="12" width="20.7109375" customWidth="1"/>
  </cols>
  <sheetData>
    <row r="1" spans="1:12" ht="39.950000000000003" customHeight="1">
      <c r="A1" s="1" t="s">
        <v>1</v>
      </c>
      <c r="B1" s="1" t="s">
        <v>1</v>
      </c>
      <c r="C1" s="1" t="s">
        <v>2</v>
      </c>
      <c r="D1" s="1" t="s">
        <v>3</v>
      </c>
      <c r="E1" s="19" t="s">
        <v>4</v>
      </c>
      <c r="F1" s="19" t="s">
        <v>4</v>
      </c>
      <c r="G1" s="19" t="s">
        <v>5</v>
      </c>
      <c r="H1" s="19" t="s">
        <v>5</v>
      </c>
      <c r="I1" s="19" t="s">
        <v>6</v>
      </c>
      <c r="J1" s="19" t="s">
        <v>6</v>
      </c>
      <c r="K1" s="19" t="s">
        <v>6</v>
      </c>
      <c r="L1" s="1" t="s">
        <v>7</v>
      </c>
    </row>
    <row r="2" spans="1:12" ht="39.950000000000003" customHeight="1">
      <c r="A2" s="29" t="s">
        <v>57</v>
      </c>
      <c r="B2" s="24" t="s">
        <v>0</v>
      </c>
      <c r="C2" s="3" t="s">
        <v>39</v>
      </c>
      <c r="D2" s="4" t="s">
        <v>55</v>
      </c>
      <c r="E2" s="3">
        <v>0.2</v>
      </c>
      <c r="F2" s="3" t="str">
        <f t="shared" ref="F2:F17" si="0">VLOOKUP(E2,Probabilidad,2,TRUE)</f>
        <v>Muy Bajo</v>
      </c>
      <c r="G2" s="3">
        <v>8</v>
      </c>
      <c r="H2" s="3" t="str">
        <f t="shared" ref="H2:H17" si="1">VLOOKUP(G2,Impacto,2,FALSE)</f>
        <v>Alto</v>
      </c>
      <c r="I2" s="3">
        <f>E2*G2</f>
        <v>1.6</v>
      </c>
      <c r="J2" s="3" t="str">
        <f>F2&amp;H3</f>
        <v>Muy BajoAlto</v>
      </c>
      <c r="K2" s="3" t="str">
        <f t="shared" ref="K2:K17" si="2">VLOOKUP(F2&amp;H2,Exposicion,2,FALSE)</f>
        <v>Bajo</v>
      </c>
      <c r="L2" s="3">
        <f>E2*G2</f>
        <v>1.6</v>
      </c>
    </row>
    <row r="3" spans="1:12" ht="39.950000000000003" customHeight="1">
      <c r="A3" s="30"/>
      <c r="B3" s="24" t="s">
        <v>0</v>
      </c>
      <c r="C3" s="3" t="s">
        <v>35</v>
      </c>
      <c r="D3" s="4" t="s">
        <v>56</v>
      </c>
      <c r="E3" s="3">
        <v>0.2</v>
      </c>
      <c r="F3" s="3" t="str">
        <f t="shared" si="0"/>
        <v>Muy Bajo</v>
      </c>
      <c r="G3" s="3">
        <v>6</v>
      </c>
      <c r="H3" s="3" t="s">
        <v>17</v>
      </c>
      <c r="I3" s="3">
        <f t="shared" ref="I3:I17" si="3">E3*G3</f>
        <v>1.2000000000000002</v>
      </c>
      <c r="J3" s="3" t="str">
        <f t="shared" ref="J3:J10" si="4">F3&amp;H4</f>
        <v>Muy BajoModerado</v>
      </c>
      <c r="K3" s="3" t="str">
        <f t="shared" si="2"/>
        <v>Bajo</v>
      </c>
      <c r="L3" s="3">
        <f t="shared" ref="L3:L17" si="5">E3*G3</f>
        <v>1.2000000000000002</v>
      </c>
    </row>
    <row r="4" spans="1:12" ht="39.950000000000003" customHeight="1">
      <c r="A4" s="30"/>
      <c r="B4" s="24" t="s">
        <v>0</v>
      </c>
      <c r="C4" s="3" t="s">
        <v>37</v>
      </c>
      <c r="D4" s="4" t="s">
        <v>68</v>
      </c>
      <c r="E4" s="3">
        <v>0.2</v>
      </c>
      <c r="F4" s="3" t="str">
        <f t="shared" si="0"/>
        <v>Muy Bajo</v>
      </c>
      <c r="G4" s="3">
        <v>6</v>
      </c>
      <c r="H4" s="3" t="str">
        <f t="shared" si="1"/>
        <v>Moderado</v>
      </c>
      <c r="I4" s="3">
        <f t="shared" si="3"/>
        <v>1.2000000000000002</v>
      </c>
      <c r="J4" s="3" t="str">
        <f t="shared" si="4"/>
        <v>Muy BajoModerado</v>
      </c>
      <c r="K4" s="3" t="str">
        <f t="shared" si="2"/>
        <v>Bajo</v>
      </c>
      <c r="L4" s="3">
        <f t="shared" si="5"/>
        <v>1.2000000000000002</v>
      </c>
    </row>
    <row r="5" spans="1:12" ht="39.950000000000003" customHeight="1">
      <c r="A5" s="30"/>
      <c r="B5" s="24" t="s">
        <v>0</v>
      </c>
      <c r="C5" s="3" t="s">
        <v>36</v>
      </c>
      <c r="D5" s="4" t="s">
        <v>67</v>
      </c>
      <c r="E5" s="3">
        <v>0.2</v>
      </c>
      <c r="F5" s="3" t="str">
        <f t="shared" si="0"/>
        <v>Muy Bajo</v>
      </c>
      <c r="G5" s="3">
        <v>8</v>
      </c>
      <c r="H5" s="3" t="s">
        <v>16</v>
      </c>
      <c r="I5" s="3">
        <f t="shared" si="3"/>
        <v>1.6</v>
      </c>
      <c r="J5" s="3" t="str">
        <f t="shared" si="4"/>
        <v>Muy BajoMuy Alto</v>
      </c>
      <c r="K5" s="3" t="str">
        <f t="shared" si="2"/>
        <v>Bajo</v>
      </c>
      <c r="L5" s="3">
        <f t="shared" si="5"/>
        <v>1.6</v>
      </c>
    </row>
    <row r="6" spans="1:12" ht="39.950000000000003" customHeight="1">
      <c r="A6" s="30"/>
      <c r="B6" s="24" t="s">
        <v>0</v>
      </c>
      <c r="C6" s="3" t="s">
        <v>38</v>
      </c>
      <c r="D6" s="4" t="s">
        <v>58</v>
      </c>
      <c r="E6" s="3">
        <v>0.1</v>
      </c>
      <c r="F6" s="3" t="str">
        <f t="shared" si="0"/>
        <v>Muy Bajo</v>
      </c>
      <c r="G6" s="3">
        <v>10</v>
      </c>
      <c r="H6" s="3" t="str">
        <f t="shared" si="1"/>
        <v>Muy Alto</v>
      </c>
      <c r="I6" s="3">
        <f t="shared" si="3"/>
        <v>1</v>
      </c>
      <c r="J6" s="3" t="e">
        <f>F6&amp;#REF!</f>
        <v>#REF!</v>
      </c>
      <c r="K6" s="3" t="str">
        <f t="shared" si="2"/>
        <v>Moderado</v>
      </c>
      <c r="L6" s="3">
        <f t="shared" si="5"/>
        <v>1</v>
      </c>
    </row>
    <row r="7" spans="1:12" ht="68.25" customHeight="1">
      <c r="A7" s="31" t="s">
        <v>69</v>
      </c>
      <c r="B7" s="25" t="s">
        <v>8</v>
      </c>
      <c r="C7" s="26" t="s">
        <v>40</v>
      </c>
      <c r="D7" s="27" t="s">
        <v>59</v>
      </c>
      <c r="E7" s="26">
        <v>0.1</v>
      </c>
      <c r="F7" s="26" t="str">
        <f t="shared" si="0"/>
        <v>Muy Bajo</v>
      </c>
      <c r="G7" s="26">
        <v>8</v>
      </c>
      <c r="H7" s="26" t="s">
        <v>19</v>
      </c>
      <c r="I7" s="26">
        <f t="shared" si="3"/>
        <v>0.8</v>
      </c>
      <c r="J7" s="26" t="str">
        <f t="shared" si="4"/>
        <v>Muy BajoBajo</v>
      </c>
      <c r="K7" s="26" t="str">
        <f t="shared" si="2"/>
        <v>Muy Bajo</v>
      </c>
      <c r="L7" s="26">
        <f t="shared" si="5"/>
        <v>0.8</v>
      </c>
    </row>
    <row r="8" spans="1:12" ht="55.5" customHeight="1">
      <c r="A8" s="32"/>
      <c r="B8" s="25" t="s">
        <v>8</v>
      </c>
      <c r="C8" s="26" t="s">
        <v>41</v>
      </c>
      <c r="D8" s="27" t="s">
        <v>60</v>
      </c>
      <c r="E8" s="26">
        <v>0.1</v>
      </c>
      <c r="F8" s="26" t="str">
        <f t="shared" si="0"/>
        <v>Muy Bajo</v>
      </c>
      <c r="G8" s="26">
        <v>8</v>
      </c>
      <c r="H8" s="26" t="s">
        <v>19</v>
      </c>
      <c r="I8" s="26">
        <f t="shared" si="3"/>
        <v>0.8</v>
      </c>
      <c r="J8" s="26" t="str">
        <f t="shared" si="4"/>
        <v>Muy BajoBajo</v>
      </c>
      <c r="K8" s="26" t="str">
        <f t="shared" si="2"/>
        <v>Muy Bajo</v>
      </c>
      <c r="L8" s="26">
        <f t="shared" si="5"/>
        <v>0.8</v>
      </c>
    </row>
    <row r="9" spans="1:12" ht="39.950000000000003" customHeight="1">
      <c r="A9" s="32"/>
      <c r="B9" s="25" t="s">
        <v>8</v>
      </c>
      <c r="C9" s="26" t="s">
        <v>42</v>
      </c>
      <c r="D9" s="27" t="s">
        <v>61</v>
      </c>
      <c r="E9" s="26">
        <v>0.1</v>
      </c>
      <c r="F9" s="26" t="str">
        <f t="shared" si="0"/>
        <v>Muy Bajo</v>
      </c>
      <c r="G9" s="26">
        <v>10</v>
      </c>
      <c r="H9" s="26" t="s">
        <v>19</v>
      </c>
      <c r="I9" s="26">
        <f t="shared" si="3"/>
        <v>1</v>
      </c>
      <c r="J9" s="26" t="str">
        <f t="shared" si="4"/>
        <v>Muy BajoBajo</v>
      </c>
      <c r="K9" s="26" t="str">
        <f t="shared" si="2"/>
        <v>Muy Bajo</v>
      </c>
      <c r="L9" s="26">
        <f t="shared" si="5"/>
        <v>1</v>
      </c>
    </row>
    <row r="10" spans="1:12" ht="39.950000000000003" customHeight="1">
      <c r="A10" s="32"/>
      <c r="B10" s="25" t="s">
        <v>8</v>
      </c>
      <c r="C10" s="26" t="s">
        <v>43</v>
      </c>
      <c r="D10" s="27" t="s">
        <v>62</v>
      </c>
      <c r="E10" s="26">
        <v>0.1</v>
      </c>
      <c r="F10" s="26" t="str">
        <f t="shared" si="0"/>
        <v>Muy Bajo</v>
      </c>
      <c r="G10" s="26">
        <v>10</v>
      </c>
      <c r="H10" s="26" t="s">
        <v>19</v>
      </c>
      <c r="I10" s="26">
        <f t="shared" si="3"/>
        <v>1</v>
      </c>
      <c r="J10" s="26" t="str">
        <f t="shared" si="4"/>
        <v>Muy BajoModerado</v>
      </c>
      <c r="K10" s="26" t="str">
        <f t="shared" si="2"/>
        <v>Muy Bajo</v>
      </c>
      <c r="L10" s="26">
        <f t="shared" si="5"/>
        <v>1</v>
      </c>
    </row>
    <row r="11" spans="1:12" ht="39.950000000000003" customHeight="1">
      <c r="A11" s="32"/>
      <c r="B11" s="25" t="s">
        <v>8</v>
      </c>
      <c r="C11" s="26" t="s">
        <v>44</v>
      </c>
      <c r="D11" s="27" t="s">
        <v>63</v>
      </c>
      <c r="E11" s="26">
        <v>0.1</v>
      </c>
      <c r="F11" s="26" t="str">
        <f t="shared" si="0"/>
        <v>Muy Bajo</v>
      </c>
      <c r="G11" s="26">
        <v>8</v>
      </c>
      <c r="H11" s="26" t="s">
        <v>16</v>
      </c>
      <c r="I11" s="26">
        <f t="shared" si="3"/>
        <v>0.8</v>
      </c>
      <c r="J11" s="26" t="str">
        <f>F11&amp;H17</f>
        <v>Muy BajoModerado</v>
      </c>
      <c r="K11" s="26" t="str">
        <f t="shared" si="2"/>
        <v>Bajo</v>
      </c>
      <c r="L11" s="26">
        <f t="shared" si="5"/>
        <v>0.8</v>
      </c>
    </row>
    <row r="12" spans="1:12" ht="39.950000000000003" customHeight="1">
      <c r="A12" s="32"/>
      <c r="B12" s="25"/>
      <c r="C12" s="26" t="s">
        <v>45</v>
      </c>
      <c r="D12" s="27" t="s">
        <v>64</v>
      </c>
      <c r="E12" s="26">
        <v>0.1</v>
      </c>
      <c r="F12" s="26" t="str">
        <f t="shared" si="0"/>
        <v>Muy Bajo</v>
      </c>
      <c r="G12" s="26">
        <v>10</v>
      </c>
      <c r="H12" s="26" t="str">
        <f t="shared" si="1"/>
        <v>Muy Alto</v>
      </c>
      <c r="I12" s="26">
        <f t="shared" si="3"/>
        <v>1</v>
      </c>
      <c r="J12" s="26"/>
      <c r="K12" s="26" t="str">
        <f t="shared" si="2"/>
        <v>Moderado</v>
      </c>
      <c r="L12" s="26">
        <f t="shared" si="5"/>
        <v>1</v>
      </c>
    </row>
    <row r="13" spans="1:12" ht="39.950000000000003" customHeight="1">
      <c r="A13" s="32"/>
      <c r="B13" s="25" t="s">
        <v>9</v>
      </c>
      <c r="C13" s="26" t="s">
        <v>46</v>
      </c>
      <c r="D13" s="27" t="s">
        <v>66</v>
      </c>
      <c r="E13" s="26">
        <v>0.1</v>
      </c>
      <c r="F13" s="26" t="str">
        <f t="shared" ref="F13:F16" si="6">VLOOKUP(E13,Probabilidad,2,TRUE)</f>
        <v>Muy Bajo</v>
      </c>
      <c r="G13" s="26">
        <v>8</v>
      </c>
      <c r="H13" s="26" t="s">
        <v>19</v>
      </c>
      <c r="I13" s="26">
        <f t="shared" ref="I13:I16" si="7">E13*G13</f>
        <v>0.8</v>
      </c>
      <c r="J13" s="26" t="e">
        <f>F13&amp;#REF!</f>
        <v>#REF!</v>
      </c>
      <c r="K13" s="26" t="str">
        <f t="shared" ref="K13:K16" si="8">VLOOKUP(F13&amp;H13,Exposicion,2,FALSE)</f>
        <v>Muy Bajo</v>
      </c>
      <c r="L13" s="26">
        <f t="shared" ref="L13:L16" si="9">E13*G13</f>
        <v>0.8</v>
      </c>
    </row>
    <row r="14" spans="1:12" ht="39.950000000000003" customHeight="1">
      <c r="A14" s="32"/>
      <c r="B14" s="25" t="s">
        <v>9</v>
      </c>
      <c r="C14" s="26" t="s">
        <v>47</v>
      </c>
      <c r="D14" s="27" t="s">
        <v>65</v>
      </c>
      <c r="E14" s="26">
        <v>0.3</v>
      </c>
      <c r="F14" s="26" t="str">
        <f t="shared" si="6"/>
        <v>Bajo</v>
      </c>
      <c r="G14" s="26">
        <v>8</v>
      </c>
      <c r="H14" s="26" t="s">
        <v>16</v>
      </c>
      <c r="I14" s="26">
        <f t="shared" si="7"/>
        <v>2.4</v>
      </c>
      <c r="J14" s="26" t="e">
        <f>F14&amp;#REF!</f>
        <v>#REF!</v>
      </c>
      <c r="K14" s="26" t="str">
        <f t="shared" si="8"/>
        <v>Bajo</v>
      </c>
      <c r="L14" s="26">
        <f t="shared" si="9"/>
        <v>2.4</v>
      </c>
    </row>
    <row r="15" spans="1:12" ht="39.950000000000003" customHeight="1">
      <c r="A15" s="32"/>
      <c r="B15" s="25" t="s">
        <v>9</v>
      </c>
      <c r="C15" s="26" t="s">
        <v>52</v>
      </c>
      <c r="D15" s="27" t="s">
        <v>70</v>
      </c>
      <c r="E15" s="26">
        <v>0.3</v>
      </c>
      <c r="F15" s="26" t="str">
        <f t="shared" si="6"/>
        <v>Bajo</v>
      </c>
      <c r="G15" s="26">
        <v>8</v>
      </c>
      <c r="H15" s="26" t="s">
        <v>18</v>
      </c>
      <c r="I15" s="26">
        <f t="shared" si="7"/>
        <v>2.4</v>
      </c>
      <c r="J15" s="26" t="e">
        <f>F15&amp;#REF!</f>
        <v>#REF!</v>
      </c>
      <c r="K15" s="26" t="str">
        <f t="shared" si="8"/>
        <v>Alto</v>
      </c>
      <c r="L15" s="26">
        <f t="shared" si="9"/>
        <v>2.4</v>
      </c>
    </row>
    <row r="16" spans="1:12" ht="39.950000000000003" customHeight="1">
      <c r="A16" s="32"/>
      <c r="B16" s="25" t="s">
        <v>9</v>
      </c>
      <c r="C16" s="26" t="s">
        <v>53</v>
      </c>
      <c r="D16" s="27" t="s">
        <v>71</v>
      </c>
      <c r="E16" s="26">
        <v>0.3</v>
      </c>
      <c r="F16" s="26" t="str">
        <f t="shared" si="6"/>
        <v>Bajo</v>
      </c>
      <c r="G16" s="26">
        <v>6</v>
      </c>
      <c r="H16" s="26" t="s">
        <v>18</v>
      </c>
      <c r="I16" s="26">
        <f t="shared" si="7"/>
        <v>1.7999999999999998</v>
      </c>
      <c r="J16" s="26" t="e">
        <f>F16&amp;#REF!</f>
        <v>#REF!</v>
      </c>
      <c r="K16" s="26" t="str">
        <f t="shared" si="8"/>
        <v>Alto</v>
      </c>
      <c r="L16" s="26">
        <f t="shared" si="9"/>
        <v>1.7999999999999998</v>
      </c>
    </row>
    <row r="17" spans="1:12" ht="39.950000000000003" customHeight="1">
      <c r="A17" s="33"/>
      <c r="B17" s="25" t="s">
        <v>9</v>
      </c>
      <c r="C17" s="26" t="s">
        <v>54</v>
      </c>
      <c r="D17" s="27" t="s">
        <v>72</v>
      </c>
      <c r="E17" s="26">
        <v>0.1</v>
      </c>
      <c r="F17" s="26" t="str">
        <f t="shared" si="0"/>
        <v>Muy Bajo</v>
      </c>
      <c r="G17" s="26">
        <v>6</v>
      </c>
      <c r="H17" s="26" t="str">
        <f t="shared" si="1"/>
        <v>Moderado</v>
      </c>
      <c r="I17" s="26">
        <f t="shared" si="3"/>
        <v>0.60000000000000009</v>
      </c>
      <c r="J17" s="26" t="e">
        <f>F17&amp;#REF!</f>
        <v>#REF!</v>
      </c>
      <c r="K17" s="26" t="str">
        <f t="shared" si="2"/>
        <v>Bajo</v>
      </c>
      <c r="L17" s="26">
        <f t="shared" si="5"/>
        <v>0.60000000000000009</v>
      </c>
    </row>
    <row r="19" spans="1:12" ht="39.950000000000003" customHeight="1">
      <c r="E19" s="28" t="s">
        <v>32</v>
      </c>
      <c r="F19" s="28"/>
      <c r="G19" s="28"/>
    </row>
    <row r="20" spans="1:12" ht="39.950000000000003" customHeight="1">
      <c r="E20" s="11" t="s">
        <v>6</v>
      </c>
      <c r="F20" s="11" t="s">
        <v>33</v>
      </c>
      <c r="G20" s="11" t="s">
        <v>4</v>
      </c>
    </row>
    <row r="21" spans="1:12" ht="39.950000000000003" customHeight="1">
      <c r="E21" s="9" t="s">
        <v>20</v>
      </c>
      <c r="F21" s="9">
        <f>COUNTIF(K2:K17,E21)</f>
        <v>5</v>
      </c>
      <c r="G21" s="13">
        <f>(F21/F26)</f>
        <v>0.3125</v>
      </c>
    </row>
    <row r="22" spans="1:12" ht="39.950000000000003" customHeight="1">
      <c r="E22" s="10" t="s">
        <v>19</v>
      </c>
      <c r="F22" s="10">
        <f>COUNTIF(K2:K17,E22)</f>
        <v>7</v>
      </c>
      <c r="G22" s="15">
        <f>(F22/F26)</f>
        <v>0.4375</v>
      </c>
    </row>
    <row r="23" spans="1:12" ht="39.950000000000003" customHeight="1">
      <c r="E23" s="6" t="s">
        <v>16</v>
      </c>
      <c r="F23" s="6">
        <f>COUNTIF(K2:K17,E23)</f>
        <v>2</v>
      </c>
      <c r="G23" s="16">
        <f>(F23/F26)</f>
        <v>0.125</v>
      </c>
    </row>
    <row r="24" spans="1:12" ht="39.950000000000003" customHeight="1">
      <c r="E24" s="7" t="s">
        <v>17</v>
      </c>
      <c r="F24" s="7">
        <f>COUNTIF(K2:K17,E24)</f>
        <v>2</v>
      </c>
      <c r="G24" s="17">
        <f>(F24/F26)</f>
        <v>0.125</v>
      </c>
    </row>
    <row r="25" spans="1:12" ht="39.950000000000003" customHeight="1">
      <c r="E25" s="8" t="s">
        <v>18</v>
      </c>
      <c r="F25" s="8">
        <f>COUNTIF(K2:K17,E25)</f>
        <v>0</v>
      </c>
      <c r="G25" s="18">
        <f>(F25/F26)</f>
        <v>0</v>
      </c>
    </row>
    <row r="26" spans="1:12" ht="39.950000000000003" customHeight="1">
      <c r="E26" s="12" t="s">
        <v>34</v>
      </c>
      <c r="F26" s="11">
        <f>SUM(F21:F25)</f>
        <v>16</v>
      </c>
      <c r="G26" s="14">
        <f>SUM(G21:G25)</f>
        <v>1</v>
      </c>
    </row>
  </sheetData>
  <mergeCells count="3">
    <mergeCell ref="E19:G19"/>
    <mergeCell ref="A2:A6"/>
    <mergeCell ref="A7:A17"/>
  </mergeCells>
  <conditionalFormatting sqref="L18:L1048576 L1">
    <cfRule type="dataBar" priority="16">
      <dataBar>
        <cfvo type="min" val="0"/>
        <cfvo type="max" val="0"/>
        <color rgb="FFD6007B"/>
      </dataBar>
      <extLst>
        <ext xmlns:x14="http://schemas.microsoft.com/office/spreadsheetml/2009/9/main" uri="{B025F937-C7B1-47D3-B67F-A62EFF666E3E}">
          <x14:id>{7E203B8A-4769-4A65-AD5B-4A2D5FD5B579}</x14:id>
        </ext>
      </extLst>
    </cfRule>
    <cfRule type="colorScale" priority="1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L18:L1048576 L1:L10">
    <cfRule type="dataBar" priority="15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{CF39712B-F7CF-4713-AFEB-C4DD006747EA}</x14:id>
        </ext>
      </extLst>
    </cfRule>
  </conditionalFormatting>
  <conditionalFormatting sqref="L17">
    <cfRule type="dataBar" priority="13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{C4DFC4E5-B1CA-4AC3-A143-180C793DF5E9}</x14:id>
        </ext>
      </extLst>
    </cfRule>
  </conditionalFormatting>
  <conditionalFormatting sqref="L11:L12">
    <cfRule type="dataBar" priority="12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{6CB190AE-47A1-4BF4-837C-EB7A4D62728E}</x14:id>
        </ext>
      </extLst>
    </cfRule>
  </conditionalFormatting>
  <conditionalFormatting sqref="L13">
    <cfRule type="dataBar" priority="10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{51481BBC-9ADF-4495-8747-493A22903378}</x14:id>
        </ext>
      </extLst>
    </cfRule>
  </conditionalFormatting>
  <conditionalFormatting sqref="L14">
    <cfRule type="dataBar" priority="9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{D165EAB0-34F9-4F79-89A6-C1EDA32D8624}</x14:id>
        </ext>
      </extLst>
    </cfRule>
  </conditionalFormatting>
  <conditionalFormatting sqref="L15">
    <cfRule type="dataBar" priority="3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{4F9F6426-F00A-4A47-A421-1201C266BFD0}</x14:id>
        </ext>
      </extLst>
    </cfRule>
  </conditionalFormatting>
  <conditionalFormatting sqref="L16">
    <cfRule type="dataBar" priority="2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{393FECED-D8E5-49D8-9BD6-E40046DA59E5}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03B8A-4769-4A65-AD5B-4A2D5FD5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L42:L1048576 L1</xm:sqref>
        </x14:conditionalFormatting>
        <x14:conditionalFormatting xmlns:xm="http://schemas.microsoft.com/office/excel/2006/main">
          <x14:cfRule type="dataBar" id="{CF39712B-F7CF-4713-AFEB-C4DD006747EA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L1:L15 L18:L22 L30 L34:L1048576</xm:sqref>
        </x14:conditionalFormatting>
        <x14:conditionalFormatting xmlns:xm="http://schemas.microsoft.com/office/excel/2006/main">
          <x14:cfRule type="dataBar" id="{C4DFC4E5-B1CA-4AC3-A143-180C793DF5E9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6CB190AE-47A1-4BF4-837C-EB7A4D62728E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L23:L24</xm:sqref>
        </x14:conditionalFormatting>
        <x14:conditionalFormatting xmlns:xm="http://schemas.microsoft.com/office/excel/2006/main">
          <x14:cfRule type="dataBar" id="{773B2BA6-DC60-4EAF-B681-30DBA67C0F36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51481BBC-9ADF-4495-8747-493A22903378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D165EAB0-34F9-4F79-89A6-C1EDA32D8624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EBED359E-7666-45F0-9019-FF5EDDED852C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L31:L32</xm:sqref>
        </x14:conditionalFormatting>
        <x14:conditionalFormatting xmlns:xm="http://schemas.microsoft.com/office/excel/2006/main">
          <x14:cfRule type="dataBar" id="{98006270-3A58-4AFB-AD5F-811E3D85CBD9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4F9F6426-F00A-4A47-A421-1201C266BFD0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393FECED-D8E5-49D8-9BD6-E40046DA59E5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L28</xm:sqref>
        </x14:conditionalFormatting>
        <x14:conditionalFormatting xmlns:xm="http://schemas.microsoft.com/office/excel/2006/main">
          <x14:cfRule type="dataBar" id="{6D550480-7822-49D0-9546-8963DA2223D5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topLeftCell="B1" zoomScale="85" zoomScaleNormal="85" workbookViewId="0">
      <selection activeCell="C6" sqref="C6"/>
    </sheetView>
  </sheetViews>
  <sheetFormatPr baseColWidth="10" defaultRowHeight="15"/>
  <cols>
    <col min="1" max="1" width="15.7109375" hidden="1" customWidth="1"/>
    <col min="2" max="3" width="15.7109375" customWidth="1"/>
  </cols>
  <sheetData>
    <row r="1" spans="1:3" ht="39.950000000000003" customHeight="1">
      <c r="A1" s="34" t="s">
        <v>23</v>
      </c>
      <c r="B1" s="35"/>
      <c r="C1" s="36"/>
    </row>
    <row r="2" spans="1:3" ht="39.950000000000003" customHeight="1">
      <c r="A2" s="2">
        <v>0.01</v>
      </c>
      <c r="B2" s="9" t="s">
        <v>20</v>
      </c>
      <c r="C2" s="2" t="s">
        <v>25</v>
      </c>
    </row>
    <row r="3" spans="1:3" ht="39.950000000000003" customHeight="1">
      <c r="A3" s="2">
        <v>0.21</v>
      </c>
      <c r="B3" s="10" t="s">
        <v>19</v>
      </c>
      <c r="C3" s="2" t="s">
        <v>26</v>
      </c>
    </row>
    <row r="4" spans="1:3" ht="39.950000000000003" customHeight="1">
      <c r="A4" s="2">
        <v>0.41</v>
      </c>
      <c r="B4" s="6" t="s">
        <v>16</v>
      </c>
      <c r="C4" s="2" t="s">
        <v>27</v>
      </c>
    </row>
    <row r="5" spans="1:3" ht="39.950000000000003" customHeight="1">
      <c r="A5" s="2">
        <v>0.61</v>
      </c>
      <c r="B5" s="7" t="s">
        <v>17</v>
      </c>
      <c r="C5" s="2" t="s">
        <v>29</v>
      </c>
    </row>
    <row r="6" spans="1:3" ht="39.950000000000003" customHeight="1">
      <c r="A6" s="2">
        <v>0.81</v>
      </c>
      <c r="B6" s="8" t="s">
        <v>18</v>
      </c>
      <c r="C6" s="2" t="s">
        <v>28</v>
      </c>
    </row>
    <row r="8" spans="1:3" ht="15" customHeight="1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zoomScale="85" zoomScaleNormal="85" workbookViewId="0">
      <selection activeCell="F28" sqref="F28"/>
    </sheetView>
  </sheetViews>
  <sheetFormatPr baseColWidth="10" defaultRowHeight="15"/>
  <cols>
    <col min="1" max="2" width="15.7109375" customWidth="1"/>
    <col min="3" max="3" width="11.42578125" customWidth="1"/>
  </cols>
  <sheetData>
    <row r="1" spans="1:2" ht="39.950000000000003" customHeight="1">
      <c r="A1" s="37" t="s">
        <v>24</v>
      </c>
      <c r="B1" s="38"/>
    </row>
    <row r="2" spans="1:2" ht="39.950000000000003" customHeight="1">
      <c r="A2" s="2">
        <v>2</v>
      </c>
      <c r="B2" s="9" t="s">
        <v>20</v>
      </c>
    </row>
    <row r="3" spans="1:2" ht="39.950000000000003" customHeight="1">
      <c r="A3" s="2">
        <v>4</v>
      </c>
      <c r="B3" s="10" t="s">
        <v>19</v>
      </c>
    </row>
    <row r="4" spans="1:2" ht="39.950000000000003" customHeight="1">
      <c r="A4" s="2">
        <v>6</v>
      </c>
      <c r="B4" s="6" t="s">
        <v>16</v>
      </c>
    </row>
    <row r="5" spans="1:2" ht="39.950000000000003" customHeight="1">
      <c r="A5" s="2">
        <v>8</v>
      </c>
      <c r="B5" s="7" t="s">
        <v>17</v>
      </c>
    </row>
    <row r="6" spans="1:2" ht="39.950000000000003" customHeight="1">
      <c r="A6" s="2">
        <v>10</v>
      </c>
      <c r="B6" s="8" t="s">
        <v>18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"/>
  <sheetViews>
    <sheetView zoomScale="85" zoomScaleNormal="85" workbookViewId="0">
      <selection activeCell="D27" sqref="D27"/>
    </sheetView>
  </sheetViews>
  <sheetFormatPr baseColWidth="10" defaultRowHeight="15"/>
  <cols>
    <col min="1" max="2" width="15.7109375" customWidth="1"/>
    <col min="3" max="3" width="20.7109375" hidden="1" customWidth="1"/>
    <col min="4" max="4" width="15.7109375" customWidth="1"/>
    <col min="5" max="8" width="11.42578125" customWidth="1"/>
  </cols>
  <sheetData>
    <row r="1" spans="1:4" s="5" customFormat="1" ht="30" customHeight="1">
      <c r="A1" s="28" t="s">
        <v>22</v>
      </c>
      <c r="B1" s="28"/>
      <c r="C1" s="28"/>
      <c r="D1" s="28"/>
    </row>
    <row r="2" spans="1:4" ht="30" customHeight="1">
      <c r="A2" s="11" t="s">
        <v>30</v>
      </c>
      <c r="B2" s="11" t="s">
        <v>5</v>
      </c>
      <c r="C2" s="11" t="s">
        <v>31</v>
      </c>
      <c r="D2" s="11" t="s">
        <v>6</v>
      </c>
    </row>
    <row r="3" spans="1:4" ht="30" customHeight="1">
      <c r="A3" s="2" t="s">
        <v>20</v>
      </c>
      <c r="B3" s="2" t="s">
        <v>20</v>
      </c>
      <c r="C3" s="2" t="str">
        <f>A3&amp;B3</f>
        <v>Muy BajoMuy Bajo</v>
      </c>
      <c r="D3" s="9" t="s">
        <v>20</v>
      </c>
    </row>
    <row r="4" spans="1:4" ht="30" customHeight="1">
      <c r="A4" s="2" t="s">
        <v>20</v>
      </c>
      <c r="B4" s="2" t="s">
        <v>19</v>
      </c>
      <c r="C4" s="2" t="str">
        <f t="shared" ref="C4:C27" si="0">A4&amp;B4</f>
        <v>Muy BajoBajo</v>
      </c>
      <c r="D4" s="9" t="s">
        <v>20</v>
      </c>
    </row>
    <row r="5" spans="1:4" ht="30" customHeight="1">
      <c r="A5" s="2" t="s">
        <v>20</v>
      </c>
      <c r="B5" s="2" t="s">
        <v>16</v>
      </c>
      <c r="C5" s="2" t="str">
        <f t="shared" si="0"/>
        <v>Muy BajoModerado</v>
      </c>
      <c r="D5" s="10" t="s">
        <v>19</v>
      </c>
    </row>
    <row r="6" spans="1:4" ht="30" customHeight="1">
      <c r="A6" s="2" t="s">
        <v>20</v>
      </c>
      <c r="B6" s="2" t="s">
        <v>17</v>
      </c>
      <c r="C6" s="2" t="str">
        <f t="shared" si="0"/>
        <v>Muy BajoAlto</v>
      </c>
      <c r="D6" s="10" t="s">
        <v>19</v>
      </c>
    </row>
    <row r="7" spans="1:4" ht="30" customHeight="1">
      <c r="A7" s="2" t="s">
        <v>20</v>
      </c>
      <c r="B7" s="2" t="s">
        <v>18</v>
      </c>
      <c r="C7" s="2" t="str">
        <f t="shared" si="0"/>
        <v>Muy BajoMuy Alto</v>
      </c>
      <c r="D7" s="6" t="s">
        <v>16</v>
      </c>
    </row>
    <row r="8" spans="1:4" ht="30" customHeight="1">
      <c r="A8" s="2" t="s">
        <v>19</v>
      </c>
      <c r="B8" s="2" t="s">
        <v>20</v>
      </c>
      <c r="C8" s="2" t="str">
        <f t="shared" si="0"/>
        <v>BajoMuy Bajo</v>
      </c>
      <c r="D8" s="9" t="s">
        <v>20</v>
      </c>
    </row>
    <row r="9" spans="1:4" ht="30" customHeight="1">
      <c r="A9" s="2" t="s">
        <v>19</v>
      </c>
      <c r="B9" s="2" t="s">
        <v>19</v>
      </c>
      <c r="C9" s="2" t="str">
        <f t="shared" si="0"/>
        <v>BajoBajo</v>
      </c>
      <c r="D9" s="10" t="s">
        <v>19</v>
      </c>
    </row>
    <row r="10" spans="1:4" ht="30" customHeight="1">
      <c r="A10" s="2" t="s">
        <v>19</v>
      </c>
      <c r="B10" s="2" t="s">
        <v>16</v>
      </c>
      <c r="C10" s="2" t="str">
        <f t="shared" si="0"/>
        <v>BajoModerado</v>
      </c>
      <c r="D10" s="10" t="s">
        <v>19</v>
      </c>
    </row>
    <row r="11" spans="1:4" ht="30" customHeight="1">
      <c r="A11" s="2" t="s">
        <v>19</v>
      </c>
      <c r="B11" s="2" t="s">
        <v>17</v>
      </c>
      <c r="C11" s="2" t="str">
        <f t="shared" si="0"/>
        <v>BajoAlto</v>
      </c>
      <c r="D11" s="6" t="s">
        <v>16</v>
      </c>
    </row>
    <row r="12" spans="1:4" ht="30" customHeight="1">
      <c r="A12" s="2" t="s">
        <v>19</v>
      </c>
      <c r="B12" s="2" t="s">
        <v>18</v>
      </c>
      <c r="C12" s="2" t="str">
        <f t="shared" si="0"/>
        <v>BajoMuy Alto</v>
      </c>
      <c r="D12" s="7" t="s">
        <v>17</v>
      </c>
    </row>
    <row r="13" spans="1:4" ht="30" customHeight="1">
      <c r="A13" s="2" t="s">
        <v>16</v>
      </c>
      <c r="B13" s="2" t="s">
        <v>20</v>
      </c>
      <c r="C13" s="2" t="str">
        <f t="shared" si="0"/>
        <v>ModeradoMuy Bajo</v>
      </c>
      <c r="D13" s="10" t="s">
        <v>19</v>
      </c>
    </row>
    <row r="14" spans="1:4" ht="30" customHeight="1">
      <c r="A14" s="2" t="s">
        <v>16</v>
      </c>
      <c r="B14" s="2" t="s">
        <v>19</v>
      </c>
      <c r="C14" s="2" t="str">
        <f t="shared" si="0"/>
        <v>ModeradoBajo</v>
      </c>
      <c r="D14" s="10" t="s">
        <v>19</v>
      </c>
    </row>
    <row r="15" spans="1:4" ht="30" customHeight="1">
      <c r="A15" s="2" t="s">
        <v>16</v>
      </c>
      <c r="B15" s="2" t="s">
        <v>16</v>
      </c>
      <c r="C15" s="2" t="str">
        <f t="shared" si="0"/>
        <v>ModeradoModerado</v>
      </c>
      <c r="D15" s="6" t="s">
        <v>16</v>
      </c>
    </row>
    <row r="16" spans="1:4" ht="30" customHeight="1">
      <c r="A16" s="2" t="s">
        <v>16</v>
      </c>
      <c r="B16" s="2" t="s">
        <v>17</v>
      </c>
      <c r="C16" s="2" t="str">
        <f t="shared" si="0"/>
        <v>ModeradoAlto</v>
      </c>
      <c r="D16" s="7" t="s">
        <v>17</v>
      </c>
    </row>
    <row r="17" spans="1:4" ht="30" customHeight="1">
      <c r="A17" s="2" t="s">
        <v>16</v>
      </c>
      <c r="B17" s="2" t="s">
        <v>18</v>
      </c>
      <c r="C17" s="2" t="str">
        <f t="shared" si="0"/>
        <v>ModeradoMuy Alto</v>
      </c>
      <c r="D17" s="7" t="s">
        <v>17</v>
      </c>
    </row>
    <row r="18" spans="1:4" ht="30" customHeight="1">
      <c r="A18" s="2" t="s">
        <v>17</v>
      </c>
      <c r="B18" s="2" t="s">
        <v>20</v>
      </c>
      <c r="C18" s="2" t="str">
        <f t="shared" si="0"/>
        <v>AltoMuy Bajo</v>
      </c>
      <c r="D18" s="10" t="s">
        <v>19</v>
      </c>
    </row>
    <row r="19" spans="1:4" ht="30" customHeight="1">
      <c r="A19" s="2" t="s">
        <v>17</v>
      </c>
      <c r="B19" s="2" t="s">
        <v>19</v>
      </c>
      <c r="C19" s="2" t="str">
        <f t="shared" si="0"/>
        <v>AltoBajo</v>
      </c>
      <c r="D19" s="6" t="s">
        <v>16</v>
      </c>
    </row>
    <row r="20" spans="1:4" ht="30" customHeight="1">
      <c r="A20" s="2" t="s">
        <v>17</v>
      </c>
      <c r="B20" s="2" t="s">
        <v>16</v>
      </c>
      <c r="C20" s="2" t="str">
        <f t="shared" si="0"/>
        <v>AltoModerado</v>
      </c>
      <c r="D20" s="7" t="s">
        <v>17</v>
      </c>
    </row>
    <row r="21" spans="1:4" ht="30" customHeight="1">
      <c r="A21" s="2" t="s">
        <v>17</v>
      </c>
      <c r="B21" s="2" t="s">
        <v>17</v>
      </c>
      <c r="C21" s="2" t="str">
        <f t="shared" si="0"/>
        <v>AltoAlto</v>
      </c>
      <c r="D21" s="7" t="s">
        <v>17</v>
      </c>
    </row>
    <row r="22" spans="1:4" ht="30" customHeight="1">
      <c r="A22" s="2" t="s">
        <v>17</v>
      </c>
      <c r="B22" s="2" t="s">
        <v>18</v>
      </c>
      <c r="C22" s="2" t="str">
        <f t="shared" si="0"/>
        <v>AltoMuy Alto</v>
      </c>
      <c r="D22" s="8" t="s">
        <v>18</v>
      </c>
    </row>
    <row r="23" spans="1:4" ht="30" customHeight="1">
      <c r="A23" s="2" t="s">
        <v>18</v>
      </c>
      <c r="B23" s="2" t="s">
        <v>20</v>
      </c>
      <c r="C23" s="2" t="str">
        <f t="shared" si="0"/>
        <v>Muy AltoMuy Bajo</v>
      </c>
      <c r="D23" s="6" t="s">
        <v>16</v>
      </c>
    </row>
    <row r="24" spans="1:4" ht="30" customHeight="1">
      <c r="A24" s="2" t="s">
        <v>18</v>
      </c>
      <c r="B24" s="2" t="s">
        <v>19</v>
      </c>
      <c r="C24" s="2" t="str">
        <f t="shared" si="0"/>
        <v>Muy AltoBajo</v>
      </c>
      <c r="D24" s="7" t="s">
        <v>17</v>
      </c>
    </row>
    <row r="25" spans="1:4" ht="30" customHeight="1">
      <c r="A25" s="2" t="s">
        <v>18</v>
      </c>
      <c r="B25" s="2" t="s">
        <v>16</v>
      </c>
      <c r="C25" s="2" t="str">
        <f t="shared" si="0"/>
        <v>Muy AltoModerado</v>
      </c>
      <c r="D25" s="7" t="s">
        <v>17</v>
      </c>
    </row>
    <row r="26" spans="1:4" ht="30" customHeight="1">
      <c r="A26" s="2" t="s">
        <v>18</v>
      </c>
      <c r="B26" s="2" t="s">
        <v>17</v>
      </c>
      <c r="C26" s="2" t="str">
        <f t="shared" si="0"/>
        <v>Muy AltoAlto</v>
      </c>
      <c r="D26" s="8" t="s">
        <v>18</v>
      </c>
    </row>
    <row r="27" spans="1:4" ht="30" customHeight="1">
      <c r="A27" s="2" t="s">
        <v>18</v>
      </c>
      <c r="B27" s="2" t="s">
        <v>18</v>
      </c>
      <c r="C27" s="2" t="str">
        <f t="shared" si="0"/>
        <v>Muy AltoMuy Alto</v>
      </c>
      <c r="D27" s="8" t="s">
        <v>18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5"/>
  <sheetViews>
    <sheetView zoomScale="85" zoomScaleNormal="85" workbookViewId="0">
      <selection activeCell="B23" sqref="B23"/>
    </sheetView>
  </sheetViews>
  <sheetFormatPr baseColWidth="10" defaultRowHeight="15"/>
  <cols>
    <col min="1" max="1" width="81.7109375" style="21" customWidth="1"/>
    <col min="2" max="2" width="46.140625" style="20" customWidth="1"/>
    <col min="3" max="12" width="46.140625" customWidth="1"/>
    <col min="13" max="14" width="9.5703125" customWidth="1"/>
  </cols>
  <sheetData>
    <row r="1" spans="1:2">
      <c r="A1" s="23" t="s">
        <v>51</v>
      </c>
      <c r="B1"/>
    </row>
    <row r="2" spans="1:2">
      <c r="A2" s="22" t="s">
        <v>9</v>
      </c>
      <c r="B2"/>
    </row>
    <row r="3" spans="1:2">
      <c r="A3" s="22" t="s">
        <v>48</v>
      </c>
      <c r="B3"/>
    </row>
    <row r="4" spans="1:2">
      <c r="A4" s="22" t="s">
        <v>10</v>
      </c>
      <c r="B4"/>
    </row>
    <row r="5" spans="1:2">
      <c r="A5" s="22" t="s">
        <v>11</v>
      </c>
      <c r="B5"/>
    </row>
    <row r="6" spans="1:2">
      <c r="A6" s="22" t="s">
        <v>49</v>
      </c>
      <c r="B6"/>
    </row>
    <row r="7" spans="1:2">
      <c r="A7" s="22" t="s">
        <v>12</v>
      </c>
      <c r="B7"/>
    </row>
    <row r="8" spans="1:2">
      <c r="A8" s="22" t="s">
        <v>21</v>
      </c>
      <c r="B8"/>
    </row>
    <row r="9" spans="1:2">
      <c r="A9" s="22" t="s">
        <v>50</v>
      </c>
      <c r="B9"/>
    </row>
    <row r="10" spans="1:2">
      <c r="A10" s="22" t="s">
        <v>13</v>
      </c>
      <c r="B10"/>
    </row>
    <row r="11" spans="1:2">
      <c r="A11" s="22" t="s">
        <v>15</v>
      </c>
      <c r="B11"/>
    </row>
    <row r="12" spans="1:2">
      <c r="A12" s="22" t="s">
        <v>14</v>
      </c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Riegos</vt:lpstr>
      <vt:lpstr>Niveles de Probabilidad</vt:lpstr>
      <vt:lpstr>Niveles de Impacto</vt:lpstr>
      <vt:lpstr>Niveles de Exposición</vt:lpstr>
      <vt:lpstr>Segmentación de Riesgos</vt:lpstr>
      <vt:lpstr>Exposicion</vt:lpstr>
      <vt:lpstr>Impacto</vt:lpstr>
      <vt:lpstr>Probabilidad</vt:lpstr>
      <vt:lpstr>Riesgos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Losso</dc:creator>
  <cp:lastModifiedBy>Mauricio</cp:lastModifiedBy>
  <dcterms:created xsi:type="dcterms:W3CDTF">2011-04-26T21:26:54Z</dcterms:created>
  <dcterms:modified xsi:type="dcterms:W3CDTF">2011-08-30T04:09:14Z</dcterms:modified>
</cp:coreProperties>
</file>