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225" windowWidth="20730" windowHeight="9855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definedNames>
    <definedName name="_Toc289608545" localSheetId="0">Riegos!#REF!</definedName>
    <definedName name="datos">'Niveles de Probabilidad'!#REF!</definedName>
    <definedName name="datos2">'Niveles de Exposición'!#REF!</definedName>
    <definedName name="datos3">'Niveles de Exposición'!#REF!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Riegos!$C$2:$C$41,Riegos!$K$2:$L$41</definedName>
    <definedName name="SegmentaciónDeDatos_Exposición3">#N/A</definedName>
  </definedNames>
  <calcPr calcId="14562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17" i="1" l="1"/>
  <c r="I17" i="1"/>
  <c r="H17" i="1"/>
  <c r="F17" i="1"/>
  <c r="L28" i="1"/>
  <c r="I28" i="1"/>
  <c r="H28" i="1"/>
  <c r="F28" i="1"/>
  <c r="J28" i="1" s="1"/>
  <c r="L27" i="1"/>
  <c r="I27" i="1"/>
  <c r="H27" i="1"/>
  <c r="F27" i="1"/>
  <c r="J27" i="1" s="1"/>
  <c r="L33" i="1"/>
  <c r="I33" i="1"/>
  <c r="H33" i="1"/>
  <c r="F33" i="1"/>
  <c r="L31" i="1"/>
  <c r="I31" i="1"/>
  <c r="H31" i="1"/>
  <c r="F31" i="1"/>
  <c r="L32" i="1"/>
  <c r="I32" i="1"/>
  <c r="H32" i="1"/>
  <c r="F32" i="1"/>
  <c r="L26" i="1"/>
  <c r="I26" i="1"/>
  <c r="H26" i="1"/>
  <c r="F26" i="1"/>
  <c r="J26" i="1" s="1"/>
  <c r="L25" i="1"/>
  <c r="I25" i="1"/>
  <c r="H25" i="1"/>
  <c r="F25" i="1"/>
  <c r="J25" i="1" s="1"/>
  <c r="L16" i="1"/>
  <c r="I16" i="1"/>
  <c r="H16" i="1"/>
  <c r="F16" i="1"/>
  <c r="L24" i="1"/>
  <c r="I24" i="1"/>
  <c r="H24" i="1"/>
  <c r="F24" i="1"/>
  <c r="H20" i="1"/>
  <c r="K17" i="1" l="1"/>
  <c r="K28" i="1"/>
  <c r="K27" i="1"/>
  <c r="K33" i="1"/>
  <c r="J31" i="1"/>
  <c r="K31" i="1"/>
  <c r="K32" i="1"/>
  <c r="K26" i="1"/>
  <c r="K25" i="1"/>
  <c r="K24" i="1"/>
  <c r="K16" i="1"/>
  <c r="I15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9" i="1"/>
  <c r="L20" i="1"/>
  <c r="L21" i="1"/>
  <c r="L22" i="1"/>
  <c r="L23" i="1"/>
  <c r="L29" i="1"/>
  <c r="L30" i="1"/>
  <c r="L34" i="1"/>
  <c r="L35" i="1"/>
  <c r="L36" i="1"/>
  <c r="L37" i="1"/>
  <c r="L38" i="1"/>
  <c r="L39" i="1"/>
  <c r="L40" i="1"/>
  <c r="L41" i="1"/>
  <c r="F5" i="1"/>
  <c r="F7" i="1"/>
  <c r="H2" i="1"/>
  <c r="I2" i="1"/>
  <c r="C23" i="2"/>
  <c r="C24" i="2"/>
  <c r="C25" i="2"/>
  <c r="C26" i="2"/>
  <c r="C27" i="2"/>
  <c r="C18" i="2"/>
  <c r="C19" i="2"/>
  <c r="C20" i="2"/>
  <c r="C21" i="2"/>
  <c r="C22" i="2"/>
  <c r="C13" i="2"/>
  <c r="C14" i="2"/>
  <c r="C15" i="2"/>
  <c r="C16" i="2"/>
  <c r="C17" i="2"/>
  <c r="C8" i="2"/>
  <c r="C9" i="2"/>
  <c r="C10" i="2"/>
  <c r="C11" i="2"/>
  <c r="C12" i="2"/>
  <c r="C4" i="2"/>
  <c r="C5" i="2"/>
  <c r="C6" i="2"/>
  <c r="C7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8" i="1"/>
  <c r="I19" i="1"/>
  <c r="I20" i="1"/>
  <c r="I21" i="1"/>
  <c r="I22" i="1"/>
  <c r="I23" i="1"/>
  <c r="I29" i="1"/>
  <c r="I30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1" i="1"/>
  <c r="H22" i="1"/>
  <c r="H23" i="1"/>
  <c r="H29" i="1"/>
  <c r="H30" i="1"/>
  <c r="H34" i="1"/>
  <c r="H35" i="1"/>
  <c r="H36" i="1"/>
  <c r="H37" i="1"/>
  <c r="H38" i="1"/>
  <c r="H39" i="1"/>
  <c r="H40" i="1"/>
  <c r="H41" i="1"/>
  <c r="J16" i="1" l="1"/>
  <c r="J17" i="1"/>
  <c r="J32" i="1"/>
  <c r="J33" i="1"/>
  <c r="J7" i="1"/>
  <c r="J5" i="1"/>
  <c r="F3" i="1"/>
  <c r="F4" i="1"/>
  <c r="K5" i="1"/>
  <c r="F6" i="1"/>
  <c r="K7" i="1"/>
  <c r="F8" i="1"/>
  <c r="F9" i="1"/>
  <c r="F10" i="1"/>
  <c r="F11" i="1"/>
  <c r="F12" i="1"/>
  <c r="F13" i="1"/>
  <c r="F14" i="1"/>
  <c r="F15" i="1"/>
  <c r="F18" i="1"/>
  <c r="F19" i="1"/>
  <c r="F20" i="1"/>
  <c r="F21" i="1"/>
  <c r="F22" i="1"/>
  <c r="K22" i="1" s="1"/>
  <c r="F23" i="1"/>
  <c r="F29" i="1"/>
  <c r="F30" i="1"/>
  <c r="F34" i="1"/>
  <c r="F35" i="1"/>
  <c r="F36" i="1"/>
  <c r="K36" i="1" s="1"/>
  <c r="F37" i="1"/>
  <c r="F38" i="1"/>
  <c r="F39" i="1"/>
  <c r="F40" i="1"/>
  <c r="F41" i="1"/>
  <c r="F2" i="1"/>
  <c r="K2" i="1" s="1"/>
  <c r="K40" i="1" l="1"/>
  <c r="J40" i="1"/>
  <c r="K37" i="1"/>
  <c r="J37" i="1"/>
  <c r="K35" i="1"/>
  <c r="J35" i="1"/>
  <c r="K30" i="1"/>
  <c r="J30" i="1"/>
  <c r="K29" i="1"/>
  <c r="J29" i="1"/>
  <c r="K20" i="1"/>
  <c r="J20" i="1"/>
  <c r="K18" i="1"/>
  <c r="J18" i="1"/>
  <c r="K14" i="1"/>
  <c r="J14" i="1"/>
  <c r="K12" i="1"/>
  <c r="J12" i="1"/>
  <c r="K10" i="1"/>
  <c r="J10" i="1"/>
  <c r="K8" i="1"/>
  <c r="J8" i="1"/>
  <c r="K6" i="1"/>
  <c r="J6" i="1"/>
  <c r="K4" i="1"/>
  <c r="J4" i="1"/>
  <c r="J36" i="1"/>
  <c r="K41" i="1"/>
  <c r="J41" i="1"/>
  <c r="K39" i="1"/>
  <c r="J39" i="1"/>
  <c r="K38" i="1"/>
  <c r="J38" i="1"/>
  <c r="K34" i="1"/>
  <c r="J34" i="1"/>
  <c r="K21" i="1"/>
  <c r="J21" i="1"/>
  <c r="K19" i="1"/>
  <c r="J19" i="1"/>
  <c r="K15" i="1"/>
  <c r="J15" i="1"/>
  <c r="K13" i="1"/>
  <c r="J13" i="1"/>
  <c r="K11" i="1"/>
  <c r="J11" i="1"/>
  <c r="K9" i="1"/>
  <c r="J9" i="1"/>
  <c r="K3" i="1"/>
  <c r="J3" i="1"/>
  <c r="J22" i="1"/>
  <c r="K23" i="1"/>
  <c r="J23" i="1"/>
  <c r="J2" i="1"/>
  <c r="F49" i="1" l="1"/>
  <c r="F48" i="1"/>
  <c r="F45" i="1"/>
  <c r="F47" i="1"/>
  <c r="F46" i="1"/>
  <c r="F50" i="1" l="1"/>
  <c r="G46" i="1" s="1"/>
  <c r="G48" i="1" l="1"/>
  <c r="G45" i="1"/>
  <c r="G47" i="1"/>
  <c r="G49" i="1"/>
  <c r="G50" i="1" l="1"/>
</calcChain>
</file>

<file path=xl/sharedStrings.xml><?xml version="1.0" encoding="utf-8"?>
<sst xmlns="http://schemas.openxmlformats.org/spreadsheetml/2006/main" count="254" uniqueCount="120">
  <si>
    <t>A.10</t>
  </si>
  <si>
    <t>A.12</t>
  </si>
  <si>
    <t>Elaboración de la planificación</t>
  </si>
  <si>
    <t>Categoría</t>
  </si>
  <si>
    <t>Identificador</t>
  </si>
  <si>
    <t>Descripción</t>
  </si>
  <si>
    <t>Probabilidad</t>
  </si>
  <si>
    <t>Impacto</t>
  </si>
  <si>
    <t>Exposición</t>
  </si>
  <si>
    <t>Riesgo</t>
  </si>
  <si>
    <t>Organización y gestión</t>
  </si>
  <si>
    <t>Ambiente/Infraestructura de desarrollo</t>
  </si>
  <si>
    <t>Robo de los equipos adquiridos.</t>
  </si>
  <si>
    <t>Clientes</t>
  </si>
  <si>
    <t>El cliente insiste en nuevos requisitos.</t>
  </si>
  <si>
    <t>La burocracia produce un progreso más lento del esperado.</t>
  </si>
  <si>
    <t>La falta de un seguimiento exacto del progreso hace que se desconozca que el proyecto esté retrasado hasta que está muy avanzado.</t>
  </si>
  <si>
    <t>Las actividades iniciales de control de calidad son recortadas, haciendo que se tenga que repetir el trabajo.</t>
  </si>
  <si>
    <t>Un control de calidad inadecuado hace que los problemas de calidad que afectan a la planificación se conozcan tarde.</t>
  </si>
  <si>
    <t>La falta de entusiasmo en la gestión de riesgos impide detectar los riesgos más importantes del proyecto.</t>
  </si>
  <si>
    <t>Existencia de fricciones entre el Project Manager y el Sponsor.</t>
  </si>
  <si>
    <t>Entre el Project Manager y el Sponsor existen canales de comunicación difusos.</t>
  </si>
  <si>
    <t>L.10</t>
  </si>
  <si>
    <t>Moderado</t>
  </si>
  <si>
    <t>Alto</t>
  </si>
  <si>
    <t>Muy Alto</t>
  </si>
  <si>
    <t>Bajo</t>
  </si>
  <si>
    <t>Muy Bajo</t>
  </si>
  <si>
    <t>Fuerzas mayores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</si>
  <si>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</si>
  <si>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</si>
  <si>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</si>
  <si>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</si>
  <si>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</si>
  <si>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</si>
  <si>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</si>
  <si>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</si>
  <si>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</si>
  <si>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</si>
  <si>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</si>
  <si>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</si>
  <si>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</si>
  <si>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</si>
  <si>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A.02</t>
  </si>
  <si>
    <t>A.04</t>
  </si>
  <si>
    <t>A.03</t>
  </si>
  <si>
    <t>A.05</t>
  </si>
  <si>
    <t>A.06</t>
  </si>
  <si>
    <t>A.07</t>
  </si>
  <si>
    <t>A.08</t>
  </si>
  <si>
    <t>A.01</t>
  </si>
  <si>
    <t>B.01</t>
  </si>
  <si>
    <t>B.02</t>
  </si>
  <si>
    <t>B.03</t>
  </si>
  <si>
    <t>B.04</t>
  </si>
  <si>
    <t>B.05</t>
  </si>
  <si>
    <t>B.06</t>
  </si>
  <si>
    <t>B.07</t>
  </si>
  <si>
    <t>B.08</t>
  </si>
  <si>
    <t>C.01</t>
  </si>
  <si>
    <t>C.02</t>
  </si>
  <si>
    <t>C.03</t>
  </si>
  <si>
    <t>C.04</t>
  </si>
  <si>
    <t>C.05</t>
  </si>
  <si>
    <t>C.07</t>
  </si>
  <si>
    <t>A.09</t>
  </si>
  <si>
    <t>A.11</t>
  </si>
  <si>
    <t>D.01</t>
  </si>
  <si>
    <t>D.02</t>
  </si>
  <si>
    <t>D.03</t>
  </si>
  <si>
    <t>D.04</t>
  </si>
  <si>
    <t>E.01</t>
  </si>
  <si>
    <t>L.09</t>
  </si>
  <si>
    <t>Etiquetas de fila</t>
  </si>
  <si>
    <t>El depósito no cuenta con la instalación eléctrica adecuada para montar el laboratorio durante un lapso de 15 días</t>
  </si>
  <si>
    <t>El depósito no cuenta con el espacio suficiente para montar el laboratorio durante un lapso de 15 días</t>
  </si>
  <si>
    <t>Ambos asistentes de instalación no se encuentren disponibles por enfermedad o causas de fuerza mayor por el lapso de 3 días</t>
  </si>
  <si>
    <t>Uno de los asistentes de instalación no se encuentre disponible por el lapso de 10 días por enfermedad o causas de fuerza mayor</t>
  </si>
  <si>
    <t>No disponer de los materiales necesarios para armar la infraestructura por más de 3 días.</t>
  </si>
  <si>
    <t>Que no se consigan los CDs de instalación del software del servidor por más de 3 días a partir de lo esperado por inconvenientes en el circuito de compra</t>
  </si>
  <si>
    <t>Desperfecto del server master a instalar, y que no se pueda reemplazar antes de 14 días. Hasta 14 días se podría demorar ya que se podría reemplazar el servidor dañado por otro server e ir clonando mientras se reemplaza.</t>
  </si>
  <si>
    <t>Que los servidores no cumplan con los requisitos solicitados y se tengan que reemplazar.</t>
  </si>
  <si>
    <t>Que el servidor instalado no se comporte como es esperado</t>
  </si>
  <si>
    <t>Que se dañen los conectores de los controladores de disco desde donde se realizan las copias</t>
  </si>
  <si>
    <t>Que no se consigan los CDs de instalación del software de la PC por más de 3 días a partir de lo esperado por inconvenientes en el circuito de compra</t>
  </si>
  <si>
    <t>A.13</t>
  </si>
  <si>
    <t>A.14</t>
  </si>
  <si>
    <t>A.15</t>
  </si>
  <si>
    <t>A.16</t>
  </si>
  <si>
    <t>A.17</t>
  </si>
  <si>
    <t>Desperfecto de la PC master a instalar, y que no se pueda reemplazar antes de 5 días. Hasta 5 días se podría demorar ya que se podría reemplazar la pc dañada por otra PC e ir clonando mientras se reemplaza.</t>
  </si>
  <si>
    <t>Que las PCs no cumplan con los requisitos solicitados y se tengan que reemplazar.</t>
  </si>
  <si>
    <t>Que la PC master instalada no se comporte como es esperado</t>
  </si>
  <si>
    <t>Que se rompan las mangueras de conexión de discos e impidan la clonación de servidores y PCs</t>
  </si>
  <si>
    <t>Riesgos relacionados con actividades de configuración de equipos</t>
  </si>
  <si>
    <t>Que el material de instalación de los centros no llegue al momento programado y se demore más de 1 día (mobiliario, materiales eléctricos, equipamiento informático, material de cableado estructurado y todos aquellos materiales necesarios para la configuración de los centros).</t>
  </si>
  <si>
    <t>Tener ausentes el 50% de los electricistas responsables de realizar la instalación eléctrica</t>
  </si>
  <si>
    <t>Tener ausentes por más de 24 hs. el 50% de los asistentes de instalación responsables de montar el mobiliario, instalación y configuración de acceso a internet y configuración de equipos informáticos en red de datos</t>
  </si>
  <si>
    <t>Incapacidad de acceso físico al centro por cuestiones de autorizaciones no gestionadas, no disponibilidad de llaves, etc, por más de dos horas</t>
  </si>
  <si>
    <t>Los espacios están disponibles pero no son adecuados (por ejemplo, falta de descarga a tierra, ausencia de línea telefónica, etc).</t>
  </si>
  <si>
    <t>Riesgos relativos a la instalación de los centros de capacitación</t>
  </si>
  <si>
    <t>No hay espacio físico suficiente para instalar de acuerdo a lo planificado</t>
  </si>
  <si>
    <t>Los asistentes de instalación no responden de acuerdo a los índices de rendimiento esperados</t>
  </si>
  <si>
    <t>Los electricistas no responden de acuerdo a los índices de rendimiento esperados</t>
  </si>
  <si>
    <t>Los técnicos instaladores no responden de acuerdo a los índices de rendimiento esperados</t>
  </si>
  <si>
    <t>Tener ausentes el 30% de los técnicos instaladores responsables de realizar el cableado estructurado</t>
  </si>
  <si>
    <t>B.09</t>
  </si>
  <si>
    <t>Robo, hurto o pérdida del mobiliario por incendio</t>
  </si>
  <si>
    <t>Robo, hurto o pérdida del material eléctrico por incendio</t>
  </si>
  <si>
    <t>Robo, hurto o pérdida del material de red por incendio</t>
  </si>
  <si>
    <t>Robo, hurto o destrucción de los equipos informáticos</t>
  </si>
  <si>
    <t>Daños salvables del equipamiento informático por golpes o humedad</t>
  </si>
  <si>
    <t>B.10</t>
  </si>
  <si>
    <t>Personal del tipo "Electricistas" abandonan el proyecto antes de su finalización</t>
  </si>
  <si>
    <t>Personal del tipo "Técnicos instaladores" abandonan el proyecto antes de su finalización</t>
  </si>
  <si>
    <t>B.11</t>
  </si>
  <si>
    <t>Personal del tipo "Asistentes de instalación" abandonan el proyecto antes de su finalización</t>
  </si>
  <si>
    <t>D.05</t>
  </si>
  <si>
    <t>D.06</t>
  </si>
  <si>
    <t>D.07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</si>
</sst>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justify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justify" vertical="center"/>
    </xf>
    <xf numFmtId="2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alignment wrapText="0" readingOrder="0"/>
    </dxf>
    <dxf>
      <alignment horizontal="left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name val="Verdana"/>
        <scheme val="none"/>
      </font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271557059215073E-2"/>
          <c:y val="0.14374013556695128"/>
          <c:w val="0.73040760659884307"/>
          <c:h val="0.762710112578479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Riegos!$E$45:$E$49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Riegos!$G$45:$G$49</c:f>
              <c:numCache>
                <c:formatCode>0.00%</c:formatCode>
                <c:ptCount val="5"/>
                <c:pt idx="0">
                  <c:v>0.1</c:v>
                </c:pt>
                <c:pt idx="1">
                  <c:v>0.35</c:v>
                </c:pt>
                <c:pt idx="2">
                  <c:v>0.42499999999999999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25"/>
          <c:h val="0.42652526954965603"/>
        </c:manualLayout>
      </c:layout>
      <c:overlay val="0"/>
      <c:txPr>
        <a:bodyPr/>
        <a:lstStyle/>
        <a:p>
          <a:pPr>
            <a:defRPr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42</xdr:row>
      <xdr:rowOff>1122</xdr:rowOff>
    </xdr:from>
    <xdr:to>
      <xdr:col>3</xdr:col>
      <xdr:colOff>4695266</xdr:colOff>
      <xdr:row>50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ies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1834" y="529478"/>
              <a:ext cx="2259666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41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>
  <location ref="A1:A12" firstHeaderRow="1" firstDataRow="1" firstDataCol="1"/>
  <pivotFields count="11">
    <pivotField axis="axisRow" showAll="0">
      <items count="13">
        <item x="2"/>
        <item x="4"/>
        <item x="10"/>
        <item x="0"/>
        <item x="8"/>
        <item x="1"/>
        <item x="9"/>
        <item x="5"/>
        <item x="11"/>
        <item x="7"/>
        <item x="6"/>
        <item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1">
    <i>
      <x/>
    </i>
    <i r="1">
      <x v="26"/>
    </i>
    <i r="2">
      <x v="84"/>
    </i>
    <i>
      <x v="1"/>
    </i>
    <i r="1">
      <x v="31"/>
    </i>
    <i r="2">
      <x v="4"/>
    </i>
    <i>
      <x v="8"/>
    </i>
    <i r="1">
      <x v="94"/>
    </i>
    <i r="2">
      <x v="29"/>
    </i>
    <i r="1">
      <x v="95"/>
    </i>
    <i r="2">
      <x v="28"/>
    </i>
  </rowItems>
  <colItems count="1">
    <i/>
  </colItem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xposición3" sourceName="Exposición3">
  <pivotTables>
    <pivotTable tabId="10" name="Tabla dinámica"/>
  </pivotTables>
  <data>
    <tabular pivotCacheId="1" sortOrder="descending">
      <items count="4">
        <i x="0"/>
        <i x="2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iesgo" cache="SegmentaciónDeDatos_Exposición3" caption="Riesgo" style="SlicerStyleOther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C1" zoomScale="85" zoomScaleNormal="85" workbookViewId="0">
      <pane ySplit="1" topLeftCell="A2" activePane="bottomLeft" state="frozen"/>
      <selection activeCell="C1" sqref="C1"/>
      <selection pane="bottomLeft" activeCell="D42" sqref="D42"/>
    </sheetView>
  </sheetViews>
  <sheetFormatPr baseColWidth="10" defaultRowHeight="39.950000000000003" customHeight="1" x14ac:dyDescent="0.25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 x14ac:dyDescent="0.25">
      <c r="A1" s="1" t="s">
        <v>3</v>
      </c>
      <c r="B1" s="1" t="s">
        <v>3</v>
      </c>
      <c r="C1" s="1" t="s">
        <v>4</v>
      </c>
      <c r="D1" s="1" t="s">
        <v>5</v>
      </c>
      <c r="E1" s="19" t="s">
        <v>6</v>
      </c>
      <c r="F1" s="19" t="s">
        <v>6</v>
      </c>
      <c r="G1" s="19" t="s">
        <v>7</v>
      </c>
      <c r="H1" s="19" t="s">
        <v>7</v>
      </c>
      <c r="I1" s="19" t="s">
        <v>8</v>
      </c>
      <c r="J1" s="19" t="s">
        <v>8</v>
      </c>
      <c r="K1" s="19" t="s">
        <v>8</v>
      </c>
      <c r="L1" s="1" t="s">
        <v>9</v>
      </c>
    </row>
    <row r="2" spans="1:12" ht="39.950000000000003" customHeight="1" x14ac:dyDescent="0.25">
      <c r="A2" s="31" t="s">
        <v>94</v>
      </c>
      <c r="B2" s="34" t="s">
        <v>2</v>
      </c>
      <c r="C2" s="3" t="s">
        <v>50</v>
      </c>
      <c r="D2" s="4" t="s">
        <v>74</v>
      </c>
      <c r="E2" s="3">
        <v>0.1</v>
      </c>
      <c r="F2" s="3" t="str">
        <f t="shared" ref="F2:F29" si="0">VLOOKUP(E2,Probabilidad,2,TRUE)</f>
        <v>Muy Bajo</v>
      </c>
      <c r="G2" s="3">
        <v>8</v>
      </c>
      <c r="H2" s="3" t="str">
        <f t="shared" ref="H2:H29" si="1">VLOOKUP(G2,Impacto,2,FALSE)</f>
        <v>Alto</v>
      </c>
      <c r="I2" s="3">
        <f>E2*G2</f>
        <v>0.8</v>
      </c>
      <c r="J2" s="3" t="str">
        <f>F2&amp;H3</f>
        <v>Muy BajoModerado</v>
      </c>
      <c r="K2" s="3" t="str">
        <f t="shared" ref="K2:K29" si="2">VLOOKUP(F2&amp;H2,Exposicion,2,FALSE)</f>
        <v>Bajo</v>
      </c>
      <c r="L2" s="3">
        <f>E2*G2</f>
        <v>0.8</v>
      </c>
    </row>
    <row r="3" spans="1:12" ht="39.950000000000003" customHeight="1" x14ac:dyDescent="0.25">
      <c r="A3" s="32"/>
      <c r="B3" s="34" t="s">
        <v>2</v>
      </c>
      <c r="C3" s="3" t="s">
        <v>43</v>
      </c>
      <c r="D3" s="4" t="s">
        <v>75</v>
      </c>
      <c r="E3" s="3">
        <v>0.2</v>
      </c>
      <c r="F3" s="3" t="str">
        <f t="shared" si="0"/>
        <v>Muy Bajo</v>
      </c>
      <c r="G3" s="3">
        <v>6</v>
      </c>
      <c r="H3" s="3" t="str">
        <f t="shared" si="1"/>
        <v>Moderado</v>
      </c>
      <c r="I3" s="3">
        <f t="shared" ref="I3:I34" si="3">E3*G3</f>
        <v>1.2000000000000002</v>
      </c>
      <c r="J3" s="3" t="str">
        <f t="shared" ref="J3:J22" si="4">F3&amp;H4</f>
        <v>Muy BajoModerado</v>
      </c>
      <c r="K3" s="3" t="str">
        <f t="shared" si="2"/>
        <v>Bajo</v>
      </c>
      <c r="L3" s="3">
        <f t="shared" ref="L3:L34" si="5">E3*G3</f>
        <v>1.2000000000000002</v>
      </c>
    </row>
    <row r="4" spans="1:12" ht="39.950000000000003" customHeight="1" x14ac:dyDescent="0.25">
      <c r="A4" s="32"/>
      <c r="B4" s="34" t="s">
        <v>2</v>
      </c>
      <c r="C4" s="3" t="s">
        <v>45</v>
      </c>
      <c r="D4" s="4" t="s">
        <v>76</v>
      </c>
      <c r="E4" s="3">
        <v>0.1</v>
      </c>
      <c r="F4" s="3" t="str">
        <f t="shared" si="0"/>
        <v>Muy Bajo</v>
      </c>
      <c r="G4" s="3">
        <v>6</v>
      </c>
      <c r="H4" s="3" t="str">
        <f t="shared" si="1"/>
        <v>Moderado</v>
      </c>
      <c r="I4" s="3">
        <f t="shared" si="3"/>
        <v>0.60000000000000009</v>
      </c>
      <c r="J4" s="3" t="str">
        <f t="shared" si="4"/>
        <v>Muy BajoAlto</v>
      </c>
      <c r="K4" s="3" t="str">
        <f t="shared" si="2"/>
        <v>Bajo</v>
      </c>
      <c r="L4" s="3">
        <f t="shared" si="5"/>
        <v>0.60000000000000009</v>
      </c>
    </row>
    <row r="5" spans="1:12" ht="39.950000000000003" customHeight="1" x14ac:dyDescent="0.25">
      <c r="A5" s="32"/>
      <c r="B5" s="34" t="s">
        <v>2</v>
      </c>
      <c r="C5" s="3" t="s">
        <v>44</v>
      </c>
      <c r="D5" s="4" t="s">
        <v>77</v>
      </c>
      <c r="E5" s="3">
        <v>0.3</v>
      </c>
      <c r="F5" s="3" t="str">
        <f t="shared" si="0"/>
        <v>Bajo</v>
      </c>
      <c r="G5" s="3">
        <v>8</v>
      </c>
      <c r="H5" s="3" t="str">
        <f t="shared" si="1"/>
        <v>Alto</v>
      </c>
      <c r="I5" s="3">
        <f t="shared" si="3"/>
        <v>2.4</v>
      </c>
      <c r="J5" s="3" t="str">
        <f t="shared" si="4"/>
        <v>BajoMuy Alto</v>
      </c>
      <c r="K5" s="3" t="str">
        <f t="shared" si="2"/>
        <v>Moderado</v>
      </c>
      <c r="L5" s="3">
        <f t="shared" si="5"/>
        <v>2.4</v>
      </c>
    </row>
    <row r="6" spans="1:12" ht="39.950000000000003" customHeight="1" x14ac:dyDescent="0.25">
      <c r="A6" s="32"/>
      <c r="B6" s="34" t="s">
        <v>2</v>
      </c>
      <c r="C6" s="3" t="s">
        <v>46</v>
      </c>
      <c r="D6" s="4" t="s">
        <v>78</v>
      </c>
      <c r="E6" s="3">
        <v>0.1</v>
      </c>
      <c r="F6" s="3" t="str">
        <f t="shared" si="0"/>
        <v>Muy Bajo</v>
      </c>
      <c r="G6" s="3">
        <v>10</v>
      </c>
      <c r="H6" s="3" t="str">
        <f t="shared" si="1"/>
        <v>Muy Alto</v>
      </c>
      <c r="I6" s="3">
        <f t="shared" si="3"/>
        <v>1</v>
      </c>
      <c r="J6" s="3" t="str">
        <f t="shared" si="4"/>
        <v>Muy BajoMuy Alto</v>
      </c>
      <c r="K6" s="3" t="str">
        <f t="shared" si="2"/>
        <v>Moderado</v>
      </c>
      <c r="L6" s="3">
        <f t="shared" si="5"/>
        <v>1</v>
      </c>
    </row>
    <row r="7" spans="1:12" ht="39.950000000000003" customHeight="1" x14ac:dyDescent="0.25">
      <c r="A7" s="32"/>
      <c r="B7" s="34" t="s">
        <v>2</v>
      </c>
      <c r="C7" s="3" t="s">
        <v>47</v>
      </c>
      <c r="D7" s="4" t="s">
        <v>79</v>
      </c>
      <c r="E7" s="3">
        <v>0.4</v>
      </c>
      <c r="F7" s="3" t="str">
        <f t="shared" si="0"/>
        <v>Bajo</v>
      </c>
      <c r="G7" s="3">
        <v>10</v>
      </c>
      <c r="H7" s="3" t="str">
        <f t="shared" si="1"/>
        <v>Muy Alto</v>
      </c>
      <c r="I7" s="3">
        <f t="shared" si="3"/>
        <v>4</v>
      </c>
      <c r="J7" s="3" t="str">
        <f t="shared" si="4"/>
        <v>BajoBajo</v>
      </c>
      <c r="K7" s="3" t="str">
        <f t="shared" si="2"/>
        <v>Alto</v>
      </c>
      <c r="L7" s="3">
        <f t="shared" si="5"/>
        <v>4</v>
      </c>
    </row>
    <row r="8" spans="1:12" ht="54.75" customHeight="1" x14ac:dyDescent="0.25">
      <c r="A8" s="32"/>
      <c r="B8" s="34" t="s">
        <v>2</v>
      </c>
      <c r="C8" s="3" t="s">
        <v>48</v>
      </c>
      <c r="D8" s="4" t="s">
        <v>80</v>
      </c>
      <c r="E8" s="3">
        <v>0.3</v>
      </c>
      <c r="F8" s="3" t="str">
        <f t="shared" si="0"/>
        <v>Bajo</v>
      </c>
      <c r="G8" s="3">
        <v>4</v>
      </c>
      <c r="H8" s="3" t="str">
        <f t="shared" si="1"/>
        <v>Bajo</v>
      </c>
      <c r="I8" s="3">
        <f t="shared" si="3"/>
        <v>1.2</v>
      </c>
      <c r="J8" s="3" t="str">
        <f t="shared" si="4"/>
        <v>BajoMuy Alto</v>
      </c>
      <c r="K8" s="3" t="str">
        <f t="shared" si="2"/>
        <v>Bajo</v>
      </c>
      <c r="L8" s="3">
        <f t="shared" si="5"/>
        <v>1.2</v>
      </c>
    </row>
    <row r="9" spans="1:12" ht="39.950000000000003" customHeight="1" x14ac:dyDescent="0.25">
      <c r="A9" s="32"/>
      <c r="B9" s="34" t="s">
        <v>2</v>
      </c>
      <c r="C9" s="3" t="s">
        <v>49</v>
      </c>
      <c r="D9" s="4" t="s">
        <v>81</v>
      </c>
      <c r="E9" s="3">
        <v>0.1</v>
      </c>
      <c r="F9" s="3" t="str">
        <f t="shared" si="0"/>
        <v>Muy Bajo</v>
      </c>
      <c r="G9" s="3">
        <v>10</v>
      </c>
      <c r="H9" s="3" t="str">
        <f t="shared" si="1"/>
        <v>Muy Alto</v>
      </c>
      <c r="I9" s="3">
        <f t="shared" si="3"/>
        <v>1</v>
      </c>
      <c r="J9" s="3" t="str">
        <f t="shared" si="4"/>
        <v>Muy BajoAlto</v>
      </c>
      <c r="K9" s="3" t="str">
        <f t="shared" si="2"/>
        <v>Moderado</v>
      </c>
      <c r="L9" s="3">
        <f t="shared" si="5"/>
        <v>1</v>
      </c>
    </row>
    <row r="10" spans="1:12" ht="39.950000000000003" customHeight="1" x14ac:dyDescent="0.25">
      <c r="A10" s="32"/>
      <c r="B10" s="34" t="s">
        <v>2</v>
      </c>
      <c r="C10" s="3" t="s">
        <v>65</v>
      </c>
      <c r="D10" s="4" t="s">
        <v>82</v>
      </c>
      <c r="E10" s="3">
        <v>0.1</v>
      </c>
      <c r="F10" s="3" t="str">
        <f t="shared" si="0"/>
        <v>Muy Bajo</v>
      </c>
      <c r="G10" s="3">
        <v>8</v>
      </c>
      <c r="H10" s="3" t="str">
        <f t="shared" si="1"/>
        <v>Alto</v>
      </c>
      <c r="I10" s="3">
        <f t="shared" si="3"/>
        <v>0.8</v>
      </c>
      <c r="J10" s="3" t="str">
        <f t="shared" si="4"/>
        <v>Muy BajoMuy Alto</v>
      </c>
      <c r="K10" s="3" t="str">
        <f t="shared" si="2"/>
        <v>Bajo</v>
      </c>
      <c r="L10" s="3">
        <f t="shared" si="5"/>
        <v>0.8</v>
      </c>
    </row>
    <row r="11" spans="1:12" ht="39.950000000000003" customHeight="1" x14ac:dyDescent="0.25">
      <c r="A11" s="32"/>
      <c r="B11" s="34" t="s">
        <v>2</v>
      </c>
      <c r="C11" s="3" t="s">
        <v>0</v>
      </c>
      <c r="D11" s="4" t="s">
        <v>93</v>
      </c>
      <c r="E11" s="3">
        <v>0.25</v>
      </c>
      <c r="F11" s="3" t="str">
        <f t="shared" si="0"/>
        <v>Bajo</v>
      </c>
      <c r="G11" s="3">
        <v>10</v>
      </c>
      <c r="H11" s="3" t="str">
        <f t="shared" si="1"/>
        <v>Muy Alto</v>
      </c>
      <c r="I11" s="3">
        <f t="shared" si="3"/>
        <v>2.5</v>
      </c>
      <c r="J11" s="3" t="str">
        <f t="shared" si="4"/>
        <v>BajoMuy Alto</v>
      </c>
      <c r="K11" s="3" t="str">
        <f t="shared" si="2"/>
        <v>Alto</v>
      </c>
      <c r="L11" s="3">
        <f t="shared" si="5"/>
        <v>2.5</v>
      </c>
    </row>
    <row r="12" spans="1:12" ht="39.950000000000003" customHeight="1" x14ac:dyDescent="0.25">
      <c r="A12" s="32"/>
      <c r="B12" s="34" t="s">
        <v>2</v>
      </c>
      <c r="C12" s="3" t="s">
        <v>66</v>
      </c>
      <c r="D12" s="4" t="s">
        <v>83</v>
      </c>
      <c r="E12" s="3">
        <v>0.12</v>
      </c>
      <c r="F12" s="3" t="str">
        <f t="shared" si="0"/>
        <v>Muy Bajo</v>
      </c>
      <c r="G12" s="3">
        <v>10</v>
      </c>
      <c r="H12" s="3" t="str">
        <f t="shared" si="1"/>
        <v>Muy Alto</v>
      </c>
      <c r="I12" s="3">
        <f t="shared" si="3"/>
        <v>1.2</v>
      </c>
      <c r="J12" s="3" t="str">
        <f t="shared" si="4"/>
        <v>Muy BajoAlto</v>
      </c>
      <c r="K12" s="3" t="str">
        <f t="shared" si="2"/>
        <v>Moderado</v>
      </c>
      <c r="L12" s="3">
        <f t="shared" si="5"/>
        <v>1.2</v>
      </c>
    </row>
    <row r="13" spans="1:12" ht="39.950000000000003" customHeight="1" x14ac:dyDescent="0.25">
      <c r="A13" s="32"/>
      <c r="B13" s="34" t="s">
        <v>2</v>
      </c>
      <c r="C13" s="3" t="s">
        <v>1</v>
      </c>
      <c r="D13" s="4" t="s">
        <v>84</v>
      </c>
      <c r="E13" s="3">
        <v>0.4</v>
      </c>
      <c r="F13" s="3" t="str">
        <f t="shared" si="0"/>
        <v>Bajo</v>
      </c>
      <c r="G13" s="3">
        <v>8</v>
      </c>
      <c r="H13" s="3" t="str">
        <f t="shared" si="1"/>
        <v>Alto</v>
      </c>
      <c r="I13" s="3">
        <f t="shared" si="3"/>
        <v>3.2</v>
      </c>
      <c r="J13" s="3" t="str">
        <f t="shared" si="4"/>
        <v>BajoBajo</v>
      </c>
      <c r="K13" s="3" t="str">
        <f t="shared" si="2"/>
        <v>Moderado</v>
      </c>
      <c r="L13" s="3">
        <f t="shared" si="5"/>
        <v>3.2</v>
      </c>
    </row>
    <row r="14" spans="1:12" ht="56.25" customHeight="1" x14ac:dyDescent="0.25">
      <c r="A14" s="32"/>
      <c r="B14" s="20" t="s">
        <v>10</v>
      </c>
      <c r="C14" s="3" t="s">
        <v>85</v>
      </c>
      <c r="D14" s="4" t="s">
        <v>90</v>
      </c>
      <c r="E14" s="3">
        <v>0.3</v>
      </c>
      <c r="F14" s="3" t="str">
        <f t="shared" si="0"/>
        <v>Bajo</v>
      </c>
      <c r="G14" s="3">
        <v>4</v>
      </c>
      <c r="H14" s="3" t="str">
        <f t="shared" si="1"/>
        <v>Bajo</v>
      </c>
      <c r="I14" s="3">
        <f t="shared" si="3"/>
        <v>1.2</v>
      </c>
      <c r="J14" s="3" t="str">
        <f t="shared" si="4"/>
        <v>BajoMuy Alto</v>
      </c>
      <c r="K14" s="3" t="str">
        <f t="shared" si="2"/>
        <v>Bajo</v>
      </c>
      <c r="L14" s="3">
        <f t="shared" si="5"/>
        <v>1.2</v>
      </c>
    </row>
    <row r="15" spans="1:12" ht="39.950000000000003" customHeight="1" x14ac:dyDescent="0.25">
      <c r="A15" s="32"/>
      <c r="B15" s="20" t="s">
        <v>10</v>
      </c>
      <c r="C15" s="3" t="s">
        <v>86</v>
      </c>
      <c r="D15" s="4" t="s">
        <v>91</v>
      </c>
      <c r="E15" s="3">
        <v>0.1</v>
      </c>
      <c r="F15" s="3" t="str">
        <f t="shared" si="0"/>
        <v>Muy Bajo</v>
      </c>
      <c r="G15" s="3">
        <v>10</v>
      </c>
      <c r="H15" s="3" t="str">
        <f t="shared" si="1"/>
        <v>Muy Alto</v>
      </c>
      <c r="I15" s="3">
        <f t="shared" si="3"/>
        <v>1</v>
      </c>
      <c r="J15" s="3" t="str">
        <f>F15&amp;H18</f>
        <v>Muy BajoModerado</v>
      </c>
      <c r="K15" s="3" t="str">
        <f t="shared" si="2"/>
        <v>Moderado</v>
      </c>
      <c r="L15" s="3">
        <f t="shared" si="5"/>
        <v>1</v>
      </c>
    </row>
    <row r="16" spans="1:12" ht="39.950000000000003" customHeight="1" x14ac:dyDescent="0.25">
      <c r="A16" s="32"/>
      <c r="B16" s="20" t="s">
        <v>10</v>
      </c>
      <c r="C16" s="3" t="s">
        <v>87</v>
      </c>
      <c r="D16" s="4" t="s">
        <v>92</v>
      </c>
      <c r="E16" s="3">
        <v>0.1</v>
      </c>
      <c r="F16" s="3" t="str">
        <f t="shared" ref="F16:F17" si="6">VLOOKUP(E16,Probabilidad,2,TRUE)</f>
        <v>Muy Bajo</v>
      </c>
      <c r="G16" s="3">
        <v>6</v>
      </c>
      <c r="H16" s="3" t="str">
        <f t="shared" ref="H16:H17" si="7">VLOOKUP(G16,Impacto,2,FALSE)</f>
        <v>Moderado</v>
      </c>
      <c r="I16" s="3">
        <f t="shared" ref="I16:I17" si="8">E16*G16</f>
        <v>0.60000000000000009</v>
      </c>
      <c r="J16" s="3" t="str">
        <f t="shared" ref="J16" si="9">F16&amp;H18</f>
        <v>Muy BajoModerado</v>
      </c>
      <c r="K16" s="3" t="str">
        <f t="shared" ref="K16:K17" si="10">VLOOKUP(F16&amp;H16,Exposicion,2,FALSE)</f>
        <v>Bajo</v>
      </c>
      <c r="L16" s="3">
        <f t="shared" ref="L16:L17" si="11">E16*G16</f>
        <v>0.60000000000000009</v>
      </c>
    </row>
    <row r="17" spans="1:12" ht="39.950000000000003" customHeight="1" x14ac:dyDescent="0.25">
      <c r="A17" s="32"/>
      <c r="B17" s="20" t="s">
        <v>10</v>
      </c>
      <c r="C17" s="3" t="s">
        <v>88</v>
      </c>
      <c r="D17" s="4" t="s">
        <v>102</v>
      </c>
      <c r="E17" s="3">
        <v>0.4</v>
      </c>
      <c r="F17" s="3" t="str">
        <f t="shared" si="6"/>
        <v>Bajo</v>
      </c>
      <c r="G17" s="3">
        <v>8</v>
      </c>
      <c r="H17" s="3" t="str">
        <f t="shared" si="7"/>
        <v>Alto</v>
      </c>
      <c r="I17" s="3">
        <f t="shared" si="8"/>
        <v>3.2</v>
      </c>
      <c r="J17" s="3" t="str">
        <f t="shared" ref="J17" si="12">F17&amp;H18</f>
        <v>BajoModerado</v>
      </c>
      <c r="K17" s="3" t="str">
        <f t="shared" si="10"/>
        <v>Moderado</v>
      </c>
      <c r="L17" s="3">
        <f t="shared" si="11"/>
        <v>3.2</v>
      </c>
    </row>
    <row r="18" spans="1:12" ht="39.950000000000003" customHeight="1" x14ac:dyDescent="0.25">
      <c r="A18" s="33"/>
      <c r="B18" s="20" t="s">
        <v>10</v>
      </c>
      <c r="C18" s="3" t="s">
        <v>89</v>
      </c>
      <c r="D18" s="4" t="s">
        <v>116</v>
      </c>
      <c r="E18" s="3">
        <v>0.5</v>
      </c>
      <c r="F18" s="3" t="str">
        <f t="shared" si="0"/>
        <v>Moderado</v>
      </c>
      <c r="G18" s="3">
        <v>6</v>
      </c>
      <c r="H18" s="3" t="str">
        <f t="shared" si="1"/>
        <v>Moderado</v>
      </c>
      <c r="I18" s="3">
        <f t="shared" si="3"/>
        <v>3</v>
      </c>
      <c r="J18" s="3" t="str">
        <f t="shared" si="4"/>
        <v>ModeradoAlto</v>
      </c>
      <c r="K18" s="3" t="str">
        <f t="shared" si="2"/>
        <v>Moderado</v>
      </c>
      <c r="L18" s="3">
        <f t="shared" si="5"/>
        <v>3</v>
      </c>
    </row>
    <row r="19" spans="1:12" ht="68.25" customHeight="1" x14ac:dyDescent="0.25">
      <c r="A19" s="35" t="s">
        <v>100</v>
      </c>
      <c r="B19" s="36" t="s">
        <v>10</v>
      </c>
      <c r="C19" s="37" t="s">
        <v>51</v>
      </c>
      <c r="D19" s="38" t="s">
        <v>95</v>
      </c>
      <c r="E19" s="37">
        <v>0.5</v>
      </c>
      <c r="F19" s="37" t="str">
        <f t="shared" si="0"/>
        <v>Moderado</v>
      </c>
      <c r="G19" s="37">
        <v>8</v>
      </c>
      <c r="H19" s="37" t="str">
        <f t="shared" si="1"/>
        <v>Alto</v>
      </c>
      <c r="I19" s="37">
        <f t="shared" si="3"/>
        <v>4</v>
      </c>
      <c r="J19" s="37" t="str">
        <f t="shared" si="4"/>
        <v>ModeradoAlto</v>
      </c>
      <c r="K19" s="37" t="str">
        <f t="shared" si="2"/>
        <v>Alto</v>
      </c>
      <c r="L19" s="37">
        <f t="shared" si="5"/>
        <v>4</v>
      </c>
    </row>
    <row r="20" spans="1:12" ht="55.5" customHeight="1" x14ac:dyDescent="0.25">
      <c r="A20" s="39"/>
      <c r="B20" s="36" t="s">
        <v>10</v>
      </c>
      <c r="C20" s="37" t="s">
        <v>52</v>
      </c>
      <c r="D20" s="38" t="s">
        <v>97</v>
      </c>
      <c r="E20" s="37">
        <v>0.2</v>
      </c>
      <c r="F20" s="37" t="str">
        <f t="shared" si="0"/>
        <v>Muy Bajo</v>
      </c>
      <c r="G20" s="37">
        <v>8</v>
      </c>
      <c r="H20" s="37" t="str">
        <f t="shared" si="1"/>
        <v>Alto</v>
      </c>
      <c r="I20" s="37">
        <f t="shared" si="3"/>
        <v>1.6</v>
      </c>
      <c r="J20" s="37" t="str">
        <f t="shared" si="4"/>
        <v>Muy BajoMuy Alto</v>
      </c>
      <c r="K20" s="37" t="str">
        <f t="shared" si="2"/>
        <v>Bajo</v>
      </c>
      <c r="L20" s="37">
        <f t="shared" si="5"/>
        <v>1.6</v>
      </c>
    </row>
    <row r="21" spans="1:12" ht="39.950000000000003" customHeight="1" x14ac:dyDescent="0.25">
      <c r="A21" s="39"/>
      <c r="B21" s="36" t="s">
        <v>10</v>
      </c>
      <c r="C21" s="37" t="s">
        <v>53</v>
      </c>
      <c r="D21" s="38" t="s">
        <v>96</v>
      </c>
      <c r="E21" s="37">
        <v>0.2</v>
      </c>
      <c r="F21" s="37" t="str">
        <f t="shared" si="0"/>
        <v>Muy Bajo</v>
      </c>
      <c r="G21" s="37">
        <v>10</v>
      </c>
      <c r="H21" s="37" t="str">
        <f t="shared" si="1"/>
        <v>Muy Alto</v>
      </c>
      <c r="I21" s="37">
        <f t="shared" si="3"/>
        <v>2</v>
      </c>
      <c r="J21" s="37" t="str">
        <f t="shared" si="4"/>
        <v>Muy BajoMuy Alto</v>
      </c>
      <c r="K21" s="37" t="str">
        <f t="shared" si="2"/>
        <v>Moderado</v>
      </c>
      <c r="L21" s="37">
        <f t="shared" si="5"/>
        <v>2</v>
      </c>
    </row>
    <row r="22" spans="1:12" ht="39.950000000000003" customHeight="1" x14ac:dyDescent="0.25">
      <c r="A22" s="39"/>
      <c r="B22" s="36" t="s">
        <v>10</v>
      </c>
      <c r="C22" s="37" t="s">
        <v>54</v>
      </c>
      <c r="D22" s="38" t="s">
        <v>105</v>
      </c>
      <c r="E22" s="37">
        <v>0.2</v>
      </c>
      <c r="F22" s="37" t="str">
        <f t="shared" si="0"/>
        <v>Muy Bajo</v>
      </c>
      <c r="G22" s="37">
        <v>10</v>
      </c>
      <c r="H22" s="37" t="str">
        <f t="shared" si="1"/>
        <v>Muy Alto</v>
      </c>
      <c r="I22" s="37">
        <f t="shared" si="3"/>
        <v>2</v>
      </c>
      <c r="J22" s="37" t="str">
        <f t="shared" si="4"/>
        <v>Muy BajoAlto</v>
      </c>
      <c r="K22" s="37" t="str">
        <f t="shared" si="2"/>
        <v>Moderado</v>
      </c>
      <c r="L22" s="37">
        <f t="shared" si="5"/>
        <v>2</v>
      </c>
    </row>
    <row r="23" spans="1:12" ht="39.950000000000003" customHeight="1" x14ac:dyDescent="0.25">
      <c r="A23" s="39"/>
      <c r="B23" s="36" t="s">
        <v>10</v>
      </c>
      <c r="C23" s="37" t="s">
        <v>55</v>
      </c>
      <c r="D23" s="38" t="s">
        <v>98</v>
      </c>
      <c r="E23" s="37">
        <v>0.4</v>
      </c>
      <c r="F23" s="37" t="str">
        <f t="shared" si="0"/>
        <v>Bajo</v>
      </c>
      <c r="G23" s="37">
        <v>8</v>
      </c>
      <c r="H23" s="37" t="str">
        <f t="shared" si="1"/>
        <v>Alto</v>
      </c>
      <c r="I23" s="37">
        <f t="shared" si="3"/>
        <v>3.2</v>
      </c>
      <c r="J23" s="37" t="str">
        <f>F23&amp;H29</f>
        <v>BajoModerado</v>
      </c>
      <c r="K23" s="37" t="str">
        <f t="shared" si="2"/>
        <v>Moderado</v>
      </c>
      <c r="L23" s="37">
        <f t="shared" si="5"/>
        <v>3.2</v>
      </c>
    </row>
    <row r="24" spans="1:12" ht="39.950000000000003" customHeight="1" x14ac:dyDescent="0.25">
      <c r="A24" s="39"/>
      <c r="B24" s="36"/>
      <c r="C24" s="37" t="s">
        <v>56</v>
      </c>
      <c r="D24" s="38" t="s">
        <v>101</v>
      </c>
      <c r="E24" s="37">
        <v>0.1</v>
      </c>
      <c r="F24" s="37" t="str">
        <f t="shared" si="0"/>
        <v>Muy Bajo</v>
      </c>
      <c r="G24" s="37">
        <v>10</v>
      </c>
      <c r="H24" s="37" t="str">
        <f t="shared" si="1"/>
        <v>Muy Alto</v>
      </c>
      <c r="I24" s="37">
        <f t="shared" si="3"/>
        <v>1</v>
      </c>
      <c r="J24" s="37"/>
      <c r="K24" s="37" t="str">
        <f t="shared" si="2"/>
        <v>Moderado</v>
      </c>
      <c r="L24" s="37">
        <f t="shared" si="5"/>
        <v>1</v>
      </c>
    </row>
    <row r="25" spans="1:12" ht="39.950000000000003" customHeight="1" x14ac:dyDescent="0.25">
      <c r="A25" s="39"/>
      <c r="B25" s="36" t="s">
        <v>11</v>
      </c>
      <c r="C25" s="37" t="s">
        <v>57</v>
      </c>
      <c r="D25" s="38" t="s">
        <v>99</v>
      </c>
      <c r="E25" s="37">
        <v>0.25</v>
      </c>
      <c r="F25" s="37" t="str">
        <f t="shared" ref="F25:F28" si="13">VLOOKUP(E25,Probabilidad,2,TRUE)</f>
        <v>Bajo</v>
      </c>
      <c r="G25" s="37">
        <v>8</v>
      </c>
      <c r="H25" s="37" t="str">
        <f t="shared" ref="H25:H28" si="14">VLOOKUP(G25,Impacto,2,FALSE)</f>
        <v>Alto</v>
      </c>
      <c r="I25" s="37">
        <f t="shared" ref="I25:I28" si="15">E25*G25</f>
        <v>2</v>
      </c>
      <c r="J25" s="37" t="e">
        <f>F25&amp;#REF!</f>
        <v>#REF!</v>
      </c>
      <c r="K25" s="37" t="str">
        <f t="shared" ref="K25:K28" si="16">VLOOKUP(F25&amp;H25,Exposicion,2,FALSE)</f>
        <v>Moderado</v>
      </c>
      <c r="L25" s="37">
        <f t="shared" ref="L25:L28" si="17">E25*G25</f>
        <v>2</v>
      </c>
    </row>
    <row r="26" spans="1:12" ht="39.950000000000003" customHeight="1" x14ac:dyDescent="0.25">
      <c r="A26" s="39"/>
      <c r="B26" s="36" t="s">
        <v>11</v>
      </c>
      <c r="C26" s="37" t="s">
        <v>58</v>
      </c>
      <c r="D26" s="38" t="s">
        <v>103</v>
      </c>
      <c r="E26" s="37">
        <v>0.4</v>
      </c>
      <c r="F26" s="37" t="str">
        <f t="shared" si="13"/>
        <v>Bajo</v>
      </c>
      <c r="G26" s="37">
        <v>8</v>
      </c>
      <c r="H26" s="37" t="str">
        <f t="shared" si="14"/>
        <v>Alto</v>
      </c>
      <c r="I26" s="37">
        <f t="shared" si="15"/>
        <v>3.2</v>
      </c>
      <c r="J26" s="37" t="e">
        <f>F26&amp;#REF!</f>
        <v>#REF!</v>
      </c>
      <c r="K26" s="37" t="str">
        <f t="shared" si="16"/>
        <v>Moderado</v>
      </c>
      <c r="L26" s="37">
        <f t="shared" si="17"/>
        <v>3.2</v>
      </c>
    </row>
    <row r="27" spans="1:12" ht="39.950000000000003" customHeight="1" x14ac:dyDescent="0.25">
      <c r="A27" s="39"/>
      <c r="B27" s="36" t="s">
        <v>11</v>
      </c>
      <c r="C27" s="37" t="s">
        <v>106</v>
      </c>
      <c r="D27" s="38" t="s">
        <v>104</v>
      </c>
      <c r="E27" s="37">
        <v>0.4</v>
      </c>
      <c r="F27" s="37" t="str">
        <f t="shared" si="13"/>
        <v>Bajo</v>
      </c>
      <c r="G27" s="37">
        <v>8</v>
      </c>
      <c r="H27" s="37" t="str">
        <f t="shared" si="14"/>
        <v>Alto</v>
      </c>
      <c r="I27" s="37">
        <f t="shared" si="15"/>
        <v>3.2</v>
      </c>
      <c r="J27" s="37" t="e">
        <f>F27&amp;#REF!</f>
        <v>#REF!</v>
      </c>
      <c r="K27" s="37" t="str">
        <f t="shared" si="16"/>
        <v>Moderado</v>
      </c>
      <c r="L27" s="37">
        <f t="shared" si="17"/>
        <v>3.2</v>
      </c>
    </row>
    <row r="28" spans="1:12" ht="39.950000000000003" customHeight="1" x14ac:dyDescent="0.25">
      <c r="A28" s="39"/>
      <c r="B28" s="36" t="s">
        <v>11</v>
      </c>
      <c r="C28" s="37" t="s">
        <v>112</v>
      </c>
      <c r="D28" s="38" t="s">
        <v>113</v>
      </c>
      <c r="E28" s="37">
        <v>0.4</v>
      </c>
      <c r="F28" s="37" t="str">
        <f t="shared" si="13"/>
        <v>Bajo</v>
      </c>
      <c r="G28" s="37">
        <v>6</v>
      </c>
      <c r="H28" s="37" t="str">
        <f t="shared" si="14"/>
        <v>Moderado</v>
      </c>
      <c r="I28" s="37">
        <f t="shared" si="15"/>
        <v>2.4000000000000004</v>
      </c>
      <c r="J28" s="37" t="e">
        <f>F28&amp;#REF!</f>
        <v>#REF!</v>
      </c>
      <c r="K28" s="37" t="str">
        <f t="shared" si="16"/>
        <v>Bajo</v>
      </c>
      <c r="L28" s="37">
        <f t="shared" si="17"/>
        <v>2.4000000000000004</v>
      </c>
    </row>
    <row r="29" spans="1:12" ht="39.950000000000003" customHeight="1" x14ac:dyDescent="0.25">
      <c r="A29" s="40"/>
      <c r="B29" s="36" t="s">
        <v>11</v>
      </c>
      <c r="C29" s="37" t="s">
        <v>115</v>
      </c>
      <c r="D29" s="38" t="s">
        <v>114</v>
      </c>
      <c r="E29" s="37">
        <v>0.25</v>
      </c>
      <c r="F29" s="37" t="str">
        <f t="shared" si="0"/>
        <v>Bajo</v>
      </c>
      <c r="G29" s="37">
        <v>6</v>
      </c>
      <c r="H29" s="37" t="str">
        <f t="shared" si="1"/>
        <v>Moderado</v>
      </c>
      <c r="I29" s="37">
        <f t="shared" si="3"/>
        <v>1.5</v>
      </c>
      <c r="J29" s="37" t="e">
        <f>F29&amp;#REF!</f>
        <v>#REF!</v>
      </c>
      <c r="K29" s="37" t="str">
        <f t="shared" si="2"/>
        <v>Bajo</v>
      </c>
      <c r="L29" s="37">
        <f t="shared" si="5"/>
        <v>1.5</v>
      </c>
    </row>
    <row r="30" spans="1:12" ht="39.950000000000003" customHeight="1" x14ac:dyDescent="0.25">
      <c r="A30" s="41" t="s">
        <v>28</v>
      </c>
      <c r="B30" s="42" t="s">
        <v>28</v>
      </c>
      <c r="C30" s="43" t="s">
        <v>59</v>
      </c>
      <c r="D30" s="44" t="s">
        <v>107</v>
      </c>
      <c r="E30" s="43">
        <v>0.1</v>
      </c>
      <c r="F30" s="43" t="str">
        <f t="shared" ref="F30:F34" si="18">VLOOKUP(E30,Probabilidad,2,TRUE)</f>
        <v>Muy Bajo</v>
      </c>
      <c r="G30" s="43">
        <v>4</v>
      </c>
      <c r="H30" s="43" t="str">
        <f t="shared" ref="H30:H34" si="19">VLOOKUP(G30,Impacto,2,FALSE)</f>
        <v>Bajo</v>
      </c>
      <c r="I30" s="43">
        <f t="shared" si="3"/>
        <v>0.4</v>
      </c>
      <c r="J30" s="43" t="str">
        <f>F30&amp;H34</f>
        <v>Muy BajoMuy Alto</v>
      </c>
      <c r="K30" s="43" t="str">
        <f t="shared" ref="K30:K34" si="20">VLOOKUP(F30&amp;H30,Exposicion,2,FALSE)</f>
        <v>Muy Bajo</v>
      </c>
      <c r="L30" s="43">
        <f t="shared" si="5"/>
        <v>0.4</v>
      </c>
    </row>
    <row r="31" spans="1:12" ht="39.950000000000003" customHeight="1" x14ac:dyDescent="0.25">
      <c r="A31" s="45"/>
      <c r="B31" s="42" t="s">
        <v>28</v>
      </c>
      <c r="C31" s="43" t="s">
        <v>60</v>
      </c>
      <c r="D31" s="44" t="s">
        <v>108</v>
      </c>
      <c r="E31" s="43">
        <v>0.1</v>
      </c>
      <c r="F31" s="43" t="str">
        <f t="shared" si="18"/>
        <v>Muy Bajo</v>
      </c>
      <c r="G31" s="43">
        <v>2</v>
      </c>
      <c r="H31" s="43" t="str">
        <f t="shared" si="19"/>
        <v>Muy Bajo</v>
      </c>
      <c r="I31" s="43">
        <f t="shared" si="3"/>
        <v>0.2</v>
      </c>
      <c r="J31" s="43" t="str">
        <f t="shared" ref="J31" si="21">F31&amp;H32</f>
        <v>Muy BajoBajo</v>
      </c>
      <c r="K31" s="43" t="str">
        <f t="shared" si="20"/>
        <v>Muy Bajo</v>
      </c>
      <c r="L31" s="43">
        <f t="shared" si="5"/>
        <v>0.2</v>
      </c>
    </row>
    <row r="32" spans="1:12" ht="39.950000000000003" customHeight="1" x14ac:dyDescent="0.25">
      <c r="A32" s="45"/>
      <c r="B32" s="42" t="s">
        <v>28</v>
      </c>
      <c r="C32" s="43" t="s">
        <v>61</v>
      </c>
      <c r="D32" s="44" t="s">
        <v>109</v>
      </c>
      <c r="E32" s="43">
        <v>0.1</v>
      </c>
      <c r="F32" s="43" t="str">
        <f t="shared" ref="F32:F33" si="22">VLOOKUP(E32,Probabilidad,2,TRUE)</f>
        <v>Muy Bajo</v>
      </c>
      <c r="G32" s="43">
        <v>4</v>
      </c>
      <c r="H32" s="43" t="str">
        <f t="shared" ref="H32:H33" si="23">VLOOKUP(G32,Impacto,2,FALSE)</f>
        <v>Bajo</v>
      </c>
      <c r="I32" s="43">
        <f t="shared" ref="I32:I33" si="24">E32*G32</f>
        <v>0.4</v>
      </c>
      <c r="J32" s="43" t="str">
        <f t="shared" ref="J32" si="25">F32&amp;H34</f>
        <v>Muy BajoMuy Alto</v>
      </c>
      <c r="K32" s="43" t="str">
        <f t="shared" ref="K32:K33" si="26">VLOOKUP(F32&amp;H32,Exposicion,2,FALSE)</f>
        <v>Muy Bajo</v>
      </c>
      <c r="L32" s="43">
        <f t="shared" ref="L32:L33" si="27">E32*G32</f>
        <v>0.4</v>
      </c>
    </row>
    <row r="33" spans="1:12" ht="39.950000000000003" customHeight="1" x14ac:dyDescent="0.25">
      <c r="A33" s="45"/>
      <c r="B33" s="42" t="s">
        <v>28</v>
      </c>
      <c r="C33" s="43" t="s">
        <v>62</v>
      </c>
      <c r="D33" s="44" t="s">
        <v>111</v>
      </c>
      <c r="E33" s="43">
        <v>0.25</v>
      </c>
      <c r="F33" s="43" t="str">
        <f t="shared" si="22"/>
        <v>Bajo</v>
      </c>
      <c r="G33" s="43">
        <v>6</v>
      </c>
      <c r="H33" s="43" t="str">
        <f t="shared" si="23"/>
        <v>Moderado</v>
      </c>
      <c r="I33" s="43">
        <f t="shared" si="24"/>
        <v>1.5</v>
      </c>
      <c r="J33" s="43" t="str">
        <f t="shared" ref="J33" si="28">F33&amp;H34</f>
        <v>BajoMuy Alto</v>
      </c>
      <c r="K33" s="43" t="str">
        <f t="shared" si="26"/>
        <v>Bajo</v>
      </c>
      <c r="L33" s="43">
        <f t="shared" si="27"/>
        <v>1.5</v>
      </c>
    </row>
    <row r="34" spans="1:12" ht="39.950000000000003" customHeight="1" x14ac:dyDescent="0.25">
      <c r="A34" s="46"/>
      <c r="B34" s="42" t="s">
        <v>28</v>
      </c>
      <c r="C34" s="43" t="s">
        <v>63</v>
      </c>
      <c r="D34" s="44" t="s">
        <v>110</v>
      </c>
      <c r="E34" s="43">
        <v>0.1</v>
      </c>
      <c r="F34" s="43" t="str">
        <f t="shared" si="18"/>
        <v>Muy Bajo</v>
      </c>
      <c r="G34" s="43">
        <v>10</v>
      </c>
      <c r="H34" s="43" t="str">
        <f t="shared" si="19"/>
        <v>Muy Alto</v>
      </c>
      <c r="I34" s="43">
        <f t="shared" si="3"/>
        <v>1</v>
      </c>
      <c r="J34" s="43" t="e">
        <f>F34&amp;#REF!</f>
        <v>#REF!</v>
      </c>
      <c r="K34" s="43" t="str">
        <f t="shared" si="20"/>
        <v>Moderado</v>
      </c>
      <c r="L34" s="43">
        <f t="shared" si="5"/>
        <v>1</v>
      </c>
    </row>
    <row r="35" spans="1:12" ht="39.950000000000003" customHeight="1" x14ac:dyDescent="0.25">
      <c r="A35" s="47" t="s">
        <v>29</v>
      </c>
      <c r="B35" s="48" t="s">
        <v>29</v>
      </c>
      <c r="C35" s="49" t="s">
        <v>67</v>
      </c>
      <c r="D35" s="50" t="s">
        <v>15</v>
      </c>
      <c r="E35" s="51">
        <v>0.4</v>
      </c>
      <c r="F35" s="49" t="str">
        <f t="shared" ref="F35:F41" si="29">VLOOKUP(E35,Probabilidad,2,TRUE)</f>
        <v>Bajo</v>
      </c>
      <c r="G35" s="52">
        <v>4</v>
      </c>
      <c r="H35" s="49" t="str">
        <f t="shared" ref="H35:H41" si="30">VLOOKUP(G35,Impacto,2,FALSE)</f>
        <v>Bajo</v>
      </c>
      <c r="I35" s="49">
        <f t="shared" ref="I35:I41" si="31">E35*G35</f>
        <v>1.6</v>
      </c>
      <c r="J35" s="49" t="str">
        <f t="shared" ref="J35:J41" si="32">F35&amp;H36</f>
        <v>BajoModerado</v>
      </c>
      <c r="K35" s="49" t="str">
        <f t="shared" ref="K35:K41" si="33">VLOOKUP(F35&amp;H35,Exposicion,2,FALSE)</f>
        <v>Bajo</v>
      </c>
      <c r="L35" s="49">
        <f t="shared" ref="L35:L41" si="34">E35*G35</f>
        <v>1.6</v>
      </c>
    </row>
    <row r="36" spans="1:12" ht="39.950000000000003" customHeight="1" x14ac:dyDescent="0.25">
      <c r="A36" s="53"/>
      <c r="B36" s="48" t="s">
        <v>29</v>
      </c>
      <c r="C36" s="49" t="s">
        <v>68</v>
      </c>
      <c r="D36" s="50" t="s">
        <v>16</v>
      </c>
      <c r="E36" s="51">
        <v>0.2</v>
      </c>
      <c r="F36" s="49" t="str">
        <f t="shared" si="29"/>
        <v>Muy Bajo</v>
      </c>
      <c r="G36" s="52">
        <v>6</v>
      </c>
      <c r="H36" s="49" t="str">
        <f t="shared" si="30"/>
        <v>Moderado</v>
      </c>
      <c r="I36" s="49">
        <f t="shared" si="31"/>
        <v>1.2000000000000002</v>
      </c>
      <c r="J36" s="49" t="str">
        <f t="shared" si="32"/>
        <v>Muy BajoMuy Bajo</v>
      </c>
      <c r="K36" s="49" t="str">
        <f t="shared" si="33"/>
        <v>Bajo</v>
      </c>
      <c r="L36" s="49">
        <f t="shared" si="34"/>
        <v>1.2000000000000002</v>
      </c>
    </row>
    <row r="37" spans="1:12" ht="39.950000000000003" customHeight="1" x14ac:dyDescent="0.25">
      <c r="A37" s="53"/>
      <c r="B37" s="48" t="s">
        <v>29</v>
      </c>
      <c r="C37" s="49" t="s">
        <v>69</v>
      </c>
      <c r="D37" s="50" t="s">
        <v>17</v>
      </c>
      <c r="E37" s="51">
        <v>0.3</v>
      </c>
      <c r="F37" s="49" t="str">
        <f t="shared" si="29"/>
        <v>Bajo</v>
      </c>
      <c r="G37" s="52">
        <v>2</v>
      </c>
      <c r="H37" s="49" t="str">
        <f t="shared" si="30"/>
        <v>Muy Bajo</v>
      </c>
      <c r="I37" s="49">
        <f t="shared" si="31"/>
        <v>0.6</v>
      </c>
      <c r="J37" s="49" t="str">
        <f t="shared" si="32"/>
        <v>BajoModerado</v>
      </c>
      <c r="K37" s="49" t="str">
        <f t="shared" si="33"/>
        <v>Muy Bajo</v>
      </c>
      <c r="L37" s="49">
        <f t="shared" si="34"/>
        <v>0.6</v>
      </c>
    </row>
    <row r="38" spans="1:12" ht="39.950000000000003" customHeight="1" x14ac:dyDescent="0.25">
      <c r="A38" s="53"/>
      <c r="B38" s="48" t="s">
        <v>29</v>
      </c>
      <c r="C38" s="49" t="s">
        <v>70</v>
      </c>
      <c r="D38" s="50" t="s">
        <v>18</v>
      </c>
      <c r="E38" s="51">
        <v>0.25</v>
      </c>
      <c r="F38" s="49" t="str">
        <f t="shared" si="29"/>
        <v>Bajo</v>
      </c>
      <c r="G38" s="52">
        <v>6</v>
      </c>
      <c r="H38" s="49" t="str">
        <f t="shared" si="30"/>
        <v>Moderado</v>
      </c>
      <c r="I38" s="49">
        <f t="shared" si="31"/>
        <v>1.5</v>
      </c>
      <c r="J38" s="49" t="e">
        <f>F38&amp;#REF!</f>
        <v>#REF!</v>
      </c>
      <c r="K38" s="49" t="str">
        <f t="shared" si="33"/>
        <v>Bajo</v>
      </c>
      <c r="L38" s="49">
        <f t="shared" si="34"/>
        <v>1.5</v>
      </c>
    </row>
    <row r="39" spans="1:12" ht="39.950000000000003" customHeight="1" x14ac:dyDescent="0.25">
      <c r="A39" s="53"/>
      <c r="B39" s="48" t="s">
        <v>29</v>
      </c>
      <c r="C39" s="49" t="s">
        <v>117</v>
      </c>
      <c r="D39" s="50" t="s">
        <v>19</v>
      </c>
      <c r="E39" s="51">
        <v>0.3</v>
      </c>
      <c r="F39" s="49" t="str">
        <f t="shared" si="29"/>
        <v>Bajo</v>
      </c>
      <c r="G39" s="52">
        <v>8</v>
      </c>
      <c r="H39" s="49" t="str">
        <f t="shared" si="30"/>
        <v>Alto</v>
      </c>
      <c r="I39" s="49">
        <f t="shared" si="31"/>
        <v>2.4</v>
      </c>
      <c r="J39" s="49" t="str">
        <f t="shared" si="32"/>
        <v>BajoMuy Alto</v>
      </c>
      <c r="K39" s="49" t="str">
        <f t="shared" si="33"/>
        <v>Moderado</v>
      </c>
      <c r="L39" s="49">
        <f t="shared" si="34"/>
        <v>2.4</v>
      </c>
    </row>
    <row r="40" spans="1:12" ht="39.950000000000003" customHeight="1" x14ac:dyDescent="0.25">
      <c r="A40" s="53"/>
      <c r="B40" s="48" t="s">
        <v>29</v>
      </c>
      <c r="C40" s="49" t="s">
        <v>118</v>
      </c>
      <c r="D40" s="50" t="s">
        <v>20</v>
      </c>
      <c r="E40" s="51">
        <v>0.35</v>
      </c>
      <c r="F40" s="49" t="str">
        <f t="shared" si="29"/>
        <v>Bajo</v>
      </c>
      <c r="G40" s="52">
        <v>10</v>
      </c>
      <c r="H40" s="49" t="str">
        <f t="shared" si="30"/>
        <v>Muy Alto</v>
      </c>
      <c r="I40" s="49">
        <f t="shared" si="31"/>
        <v>3.5</v>
      </c>
      <c r="J40" s="49" t="str">
        <f t="shared" si="32"/>
        <v>BajoMuy Alto</v>
      </c>
      <c r="K40" s="49" t="str">
        <f t="shared" si="33"/>
        <v>Alto</v>
      </c>
      <c r="L40" s="49">
        <f t="shared" si="34"/>
        <v>3.5</v>
      </c>
    </row>
    <row r="41" spans="1:12" ht="39.950000000000003" customHeight="1" x14ac:dyDescent="0.25">
      <c r="A41" s="54"/>
      <c r="B41" s="48" t="s">
        <v>29</v>
      </c>
      <c r="C41" s="49" t="s">
        <v>119</v>
      </c>
      <c r="D41" s="50" t="s">
        <v>21</v>
      </c>
      <c r="E41" s="51">
        <v>0.35</v>
      </c>
      <c r="F41" s="49" t="str">
        <f t="shared" si="29"/>
        <v>Bajo</v>
      </c>
      <c r="G41" s="52">
        <v>10</v>
      </c>
      <c r="H41" s="49" t="str">
        <f t="shared" si="30"/>
        <v>Muy Alto</v>
      </c>
      <c r="I41" s="49">
        <f t="shared" si="31"/>
        <v>3.5</v>
      </c>
      <c r="J41" s="49" t="str">
        <f t="shared" si="32"/>
        <v>Bajo</v>
      </c>
      <c r="K41" s="49" t="str">
        <f t="shared" si="33"/>
        <v>Alto</v>
      </c>
      <c r="L41" s="49">
        <f t="shared" si="34"/>
        <v>3.5</v>
      </c>
    </row>
    <row r="43" spans="1:12" ht="39.950000000000003" customHeight="1" x14ac:dyDescent="0.25">
      <c r="E43" s="25" t="s">
        <v>40</v>
      </c>
      <c r="F43" s="25"/>
      <c r="G43" s="25"/>
    </row>
    <row r="44" spans="1:12" ht="39.950000000000003" customHeight="1" x14ac:dyDescent="0.25">
      <c r="E44" s="11" t="s">
        <v>8</v>
      </c>
      <c r="F44" s="11" t="s">
        <v>41</v>
      </c>
      <c r="G44" s="11" t="s">
        <v>6</v>
      </c>
    </row>
    <row r="45" spans="1:12" ht="39.950000000000003" customHeight="1" x14ac:dyDescent="0.25">
      <c r="E45" s="9" t="s">
        <v>27</v>
      </c>
      <c r="F45" s="9">
        <f>COUNTIF(K2:K41,E45)</f>
        <v>4</v>
      </c>
      <c r="G45" s="13">
        <f>(F45/F50)</f>
        <v>0.1</v>
      </c>
    </row>
    <row r="46" spans="1:12" ht="39.950000000000003" customHeight="1" x14ac:dyDescent="0.25">
      <c r="E46" s="10" t="s">
        <v>26</v>
      </c>
      <c r="F46" s="10">
        <f>COUNTIF(K2:K41,E46)</f>
        <v>14</v>
      </c>
      <c r="G46" s="15">
        <f>(F46/F50)</f>
        <v>0.35</v>
      </c>
    </row>
    <row r="47" spans="1:12" ht="39.950000000000003" customHeight="1" x14ac:dyDescent="0.25">
      <c r="E47" s="6" t="s">
        <v>23</v>
      </c>
      <c r="F47" s="6">
        <f>COUNTIF(K2:K41,E47)</f>
        <v>17</v>
      </c>
      <c r="G47" s="16">
        <f>(F47/F50)</f>
        <v>0.42499999999999999</v>
      </c>
    </row>
    <row r="48" spans="1:12" ht="39.950000000000003" customHeight="1" x14ac:dyDescent="0.25">
      <c r="E48" s="7" t="s">
        <v>24</v>
      </c>
      <c r="F48" s="7">
        <f>COUNTIF(K2:K41,E48)</f>
        <v>5</v>
      </c>
      <c r="G48" s="17">
        <f>(F48/F50)</f>
        <v>0.125</v>
      </c>
    </row>
    <row r="49" spans="5:7" ht="39.950000000000003" customHeight="1" x14ac:dyDescent="0.25">
      <c r="E49" s="8" t="s">
        <v>25</v>
      </c>
      <c r="F49" s="8">
        <f>COUNTIF(K2:K41,E49)</f>
        <v>0</v>
      </c>
      <c r="G49" s="18">
        <f>(F49/F50)</f>
        <v>0</v>
      </c>
    </row>
    <row r="50" spans="5:7" ht="39.950000000000003" customHeight="1" x14ac:dyDescent="0.25">
      <c r="E50" s="12" t="s">
        <v>42</v>
      </c>
      <c r="F50" s="11">
        <f>SUM(F45:F49)</f>
        <v>40</v>
      </c>
      <c r="G50" s="14">
        <f>SUM(G45:G49)</f>
        <v>1</v>
      </c>
    </row>
  </sheetData>
  <mergeCells count="5">
    <mergeCell ref="A35:A41"/>
    <mergeCell ref="E43:G43"/>
    <mergeCell ref="A2:A18"/>
    <mergeCell ref="A19:A29"/>
    <mergeCell ref="A30:A34"/>
  </mergeCells>
  <conditionalFormatting sqref="L42:L1048576 L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5 L18:L22 L30 L34:L1048576">
    <cfRule type="dataBar" priority="1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conditionalFormatting sqref="L29">
    <cfRule type="dataBar" priority="1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{C4DFC4E5-B1CA-4AC3-A143-180C793DF5E9}</x14:id>
        </ext>
      </extLst>
    </cfRule>
  </conditionalFormatting>
  <conditionalFormatting sqref="L23:L24">
    <cfRule type="dataBar" priority="1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{6CB190AE-47A1-4BF4-837C-EB7A4D62728E}</x14:id>
        </ext>
      </extLst>
    </cfRule>
  </conditionalFormatting>
  <conditionalFormatting sqref="L16">
    <cfRule type="dataBar" priority="11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{773B2BA6-DC60-4EAF-B681-30DBA67C0F36}</x14:id>
        </ext>
      </extLst>
    </cfRule>
  </conditionalFormatting>
  <conditionalFormatting sqref="L25">
    <cfRule type="dataBar" priority="10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{51481BBC-9ADF-4495-8747-493A22903378}</x14:id>
        </ext>
      </extLst>
    </cfRule>
  </conditionalFormatting>
  <conditionalFormatting sqref="L26">
    <cfRule type="dataBar" priority="9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{D165EAB0-34F9-4F79-89A6-C1EDA32D8624}</x14:id>
        </ext>
      </extLst>
    </cfRule>
  </conditionalFormatting>
  <conditionalFormatting sqref="L31:L32">
    <cfRule type="dataBar" priority="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{EBED359E-7666-45F0-9019-FF5EDDED852C}</x14:id>
        </ext>
      </extLst>
    </cfRule>
  </conditionalFormatting>
  <conditionalFormatting sqref="L33">
    <cfRule type="dataBar" priority="4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{98006270-3A58-4AFB-AD5F-811E3D85CBD9}</x14:id>
        </ext>
      </extLst>
    </cfRule>
  </conditionalFormatting>
  <conditionalFormatting sqref="L27">
    <cfRule type="dataBar" priority="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{4F9F6426-F00A-4A47-A421-1201C266BFD0}</x14:id>
        </ext>
      </extLst>
    </cfRule>
  </conditionalFormatting>
  <conditionalFormatting sqref="L28">
    <cfRule type="dataBar" priority="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{393FECED-D8E5-49D8-9BD6-E40046DA59E5}</x14:id>
        </ext>
      </extLst>
    </cfRule>
  </conditionalFormatting>
  <conditionalFormatting sqref="L17">
    <cfRule type="dataBar" priority="1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{6D550480-7822-49D0-9546-8963DA2223D5}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L1:L15 L18:L22 L30 L34:L1048576</xm:sqref>
        </x14:conditionalFormatting>
        <x14:conditionalFormatting xmlns:xm="http://schemas.microsoft.com/office/excel/2006/main">
          <x14:cfRule type="dataBar" id="{C4DFC4E5-B1CA-4AC3-A143-180C793DF5E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6CB190AE-47A1-4BF4-837C-EB7A4D62728E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773B2BA6-DC60-4EAF-B681-30DBA67C0F36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51481BBC-9ADF-4495-8747-493A22903378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165EAB0-34F9-4F79-89A6-C1EDA32D8624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EBED359E-7666-45F0-9019-FF5EDDED852C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L31:L32</xm:sqref>
        </x14:conditionalFormatting>
        <x14:conditionalFormatting xmlns:xm="http://schemas.microsoft.com/office/excel/2006/main">
          <x14:cfRule type="dataBar" id="{98006270-3A58-4AFB-AD5F-811E3D85CBD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4F9F6426-F00A-4A47-A421-1201C266BFD0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393FECED-D8E5-49D8-9BD6-E40046DA59E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6D550480-7822-49D0-9546-8963DA2223D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zoomScale="85" zoomScaleNormal="85" workbookViewId="0">
      <selection activeCell="C6" sqref="C6"/>
    </sheetView>
  </sheetViews>
  <sheetFormatPr baseColWidth="10" defaultRowHeight="15" x14ac:dyDescent="0.25"/>
  <cols>
    <col min="1" max="1" width="15.7109375" hidden="1" customWidth="1"/>
    <col min="2" max="3" width="15.7109375" customWidth="1"/>
  </cols>
  <sheetData>
    <row r="1" spans="1:3" ht="39.950000000000003" customHeight="1" x14ac:dyDescent="0.25">
      <c r="A1" s="26" t="s">
        <v>31</v>
      </c>
      <c r="B1" s="27"/>
      <c r="C1" s="28"/>
    </row>
    <row r="2" spans="1:3" ht="39.950000000000003" customHeight="1" x14ac:dyDescent="0.25">
      <c r="A2" s="2">
        <v>0.01</v>
      </c>
      <c r="B2" s="9" t="s">
        <v>27</v>
      </c>
      <c r="C2" s="2" t="s">
        <v>33</v>
      </c>
    </row>
    <row r="3" spans="1:3" ht="39.950000000000003" customHeight="1" x14ac:dyDescent="0.25">
      <c r="A3" s="2">
        <v>0.21</v>
      </c>
      <c r="B3" s="10" t="s">
        <v>26</v>
      </c>
      <c r="C3" s="2" t="s">
        <v>34</v>
      </c>
    </row>
    <row r="4" spans="1:3" ht="39.950000000000003" customHeight="1" x14ac:dyDescent="0.25">
      <c r="A4" s="2">
        <v>0.41</v>
      </c>
      <c r="B4" s="6" t="s">
        <v>23</v>
      </c>
      <c r="C4" s="2" t="s">
        <v>35</v>
      </c>
    </row>
    <row r="5" spans="1:3" ht="39.950000000000003" customHeight="1" x14ac:dyDescent="0.25">
      <c r="A5" s="2">
        <v>0.61</v>
      </c>
      <c r="B5" s="7" t="s">
        <v>24</v>
      </c>
      <c r="C5" s="2" t="s">
        <v>37</v>
      </c>
    </row>
    <row r="6" spans="1:3" ht="39.950000000000003" customHeight="1" x14ac:dyDescent="0.25">
      <c r="A6" s="2">
        <v>0.81</v>
      </c>
      <c r="B6" s="8" t="s">
        <v>25</v>
      </c>
      <c r="C6" s="2" t="s">
        <v>36</v>
      </c>
    </row>
    <row r="8" spans="1:3" ht="15" customHeight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85" zoomScaleNormal="85" workbookViewId="0">
      <selection activeCell="F28" sqref="F28"/>
    </sheetView>
  </sheetViews>
  <sheetFormatPr baseColWidth="10" defaultRowHeight="15" x14ac:dyDescent="0.25"/>
  <cols>
    <col min="1" max="2" width="15.7109375" customWidth="1"/>
    <col min="3" max="3" width="11.42578125" customWidth="1"/>
  </cols>
  <sheetData>
    <row r="1" spans="1:2" ht="39.950000000000003" customHeight="1" x14ac:dyDescent="0.25">
      <c r="A1" s="29" t="s">
        <v>32</v>
      </c>
      <c r="B1" s="30"/>
    </row>
    <row r="2" spans="1:2" ht="39.950000000000003" customHeight="1" x14ac:dyDescent="0.25">
      <c r="A2" s="2">
        <v>2</v>
      </c>
      <c r="B2" s="9" t="s">
        <v>27</v>
      </c>
    </row>
    <row r="3" spans="1:2" ht="39.950000000000003" customHeight="1" x14ac:dyDescent="0.25">
      <c r="A3" s="2">
        <v>4</v>
      </c>
      <c r="B3" s="10" t="s">
        <v>26</v>
      </c>
    </row>
    <row r="4" spans="1:2" ht="39.950000000000003" customHeight="1" x14ac:dyDescent="0.25">
      <c r="A4" s="2">
        <v>6</v>
      </c>
      <c r="B4" s="6" t="s">
        <v>23</v>
      </c>
    </row>
    <row r="5" spans="1:2" ht="39.950000000000003" customHeight="1" x14ac:dyDescent="0.25">
      <c r="A5" s="2">
        <v>8</v>
      </c>
      <c r="B5" s="7" t="s">
        <v>24</v>
      </c>
    </row>
    <row r="6" spans="1:2" ht="39.950000000000003" customHeight="1" x14ac:dyDescent="0.25">
      <c r="A6" s="2">
        <v>10</v>
      </c>
      <c r="B6" s="8" t="s">
        <v>25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D27" sqref="D27"/>
    </sheetView>
  </sheetViews>
  <sheetFormatPr baseColWidth="10" defaultRowHeight="15" x14ac:dyDescent="0.2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5" customFormat="1" ht="30" customHeight="1" x14ac:dyDescent="0.25">
      <c r="A1" s="25" t="s">
        <v>30</v>
      </c>
      <c r="B1" s="25"/>
      <c r="C1" s="25"/>
      <c r="D1" s="25"/>
    </row>
    <row r="2" spans="1:4" ht="30" customHeight="1" x14ac:dyDescent="0.25">
      <c r="A2" s="11" t="s">
        <v>38</v>
      </c>
      <c r="B2" s="11" t="s">
        <v>7</v>
      </c>
      <c r="C2" s="11" t="s">
        <v>39</v>
      </c>
      <c r="D2" s="11" t="s">
        <v>8</v>
      </c>
    </row>
    <row r="3" spans="1:4" ht="30" customHeight="1" x14ac:dyDescent="0.25">
      <c r="A3" s="2" t="s">
        <v>27</v>
      </c>
      <c r="B3" s="2" t="s">
        <v>27</v>
      </c>
      <c r="C3" s="2" t="str">
        <f>A3&amp;B3</f>
        <v>Muy BajoMuy Bajo</v>
      </c>
      <c r="D3" s="9" t="s">
        <v>27</v>
      </c>
    </row>
    <row r="4" spans="1:4" ht="30" customHeight="1" x14ac:dyDescent="0.25">
      <c r="A4" s="2" t="s">
        <v>27</v>
      </c>
      <c r="B4" s="2" t="s">
        <v>26</v>
      </c>
      <c r="C4" s="2" t="str">
        <f t="shared" ref="C4:C27" si="0">A4&amp;B4</f>
        <v>Muy BajoBajo</v>
      </c>
      <c r="D4" s="9" t="s">
        <v>27</v>
      </c>
    </row>
    <row r="5" spans="1:4" ht="30" customHeight="1" x14ac:dyDescent="0.25">
      <c r="A5" s="2" t="s">
        <v>27</v>
      </c>
      <c r="B5" s="2" t="s">
        <v>23</v>
      </c>
      <c r="C5" s="2" t="str">
        <f t="shared" si="0"/>
        <v>Muy BajoModerado</v>
      </c>
      <c r="D5" s="10" t="s">
        <v>26</v>
      </c>
    </row>
    <row r="6" spans="1:4" ht="30" customHeight="1" x14ac:dyDescent="0.25">
      <c r="A6" s="2" t="s">
        <v>27</v>
      </c>
      <c r="B6" s="2" t="s">
        <v>24</v>
      </c>
      <c r="C6" s="2" t="str">
        <f t="shared" si="0"/>
        <v>Muy BajoAlto</v>
      </c>
      <c r="D6" s="10" t="s">
        <v>26</v>
      </c>
    </row>
    <row r="7" spans="1:4" ht="30" customHeight="1" x14ac:dyDescent="0.25">
      <c r="A7" s="2" t="s">
        <v>27</v>
      </c>
      <c r="B7" s="2" t="s">
        <v>25</v>
      </c>
      <c r="C7" s="2" t="str">
        <f t="shared" si="0"/>
        <v>Muy BajoMuy Alto</v>
      </c>
      <c r="D7" s="6" t="s">
        <v>23</v>
      </c>
    </row>
    <row r="8" spans="1:4" ht="30" customHeight="1" x14ac:dyDescent="0.25">
      <c r="A8" s="2" t="s">
        <v>26</v>
      </c>
      <c r="B8" s="2" t="s">
        <v>27</v>
      </c>
      <c r="C8" s="2" t="str">
        <f t="shared" si="0"/>
        <v>BajoMuy Bajo</v>
      </c>
      <c r="D8" s="9" t="s">
        <v>27</v>
      </c>
    </row>
    <row r="9" spans="1:4" ht="30" customHeight="1" x14ac:dyDescent="0.25">
      <c r="A9" s="2" t="s">
        <v>26</v>
      </c>
      <c r="B9" s="2" t="s">
        <v>26</v>
      </c>
      <c r="C9" s="2" t="str">
        <f t="shared" si="0"/>
        <v>BajoBajo</v>
      </c>
      <c r="D9" s="10" t="s">
        <v>26</v>
      </c>
    </row>
    <row r="10" spans="1:4" ht="30" customHeight="1" x14ac:dyDescent="0.25">
      <c r="A10" s="2" t="s">
        <v>26</v>
      </c>
      <c r="B10" s="2" t="s">
        <v>23</v>
      </c>
      <c r="C10" s="2" t="str">
        <f t="shared" si="0"/>
        <v>BajoModerado</v>
      </c>
      <c r="D10" s="10" t="s">
        <v>26</v>
      </c>
    </row>
    <row r="11" spans="1:4" ht="30" customHeight="1" x14ac:dyDescent="0.25">
      <c r="A11" s="2" t="s">
        <v>26</v>
      </c>
      <c r="B11" s="2" t="s">
        <v>24</v>
      </c>
      <c r="C11" s="2" t="str">
        <f t="shared" si="0"/>
        <v>BajoAlto</v>
      </c>
      <c r="D11" s="6" t="s">
        <v>23</v>
      </c>
    </row>
    <row r="12" spans="1:4" ht="30" customHeight="1" x14ac:dyDescent="0.25">
      <c r="A12" s="2" t="s">
        <v>26</v>
      </c>
      <c r="B12" s="2" t="s">
        <v>25</v>
      </c>
      <c r="C12" s="2" t="str">
        <f t="shared" si="0"/>
        <v>BajoMuy Alto</v>
      </c>
      <c r="D12" s="7" t="s">
        <v>24</v>
      </c>
    </row>
    <row r="13" spans="1:4" ht="30" customHeight="1" x14ac:dyDescent="0.25">
      <c r="A13" s="2" t="s">
        <v>23</v>
      </c>
      <c r="B13" s="2" t="s">
        <v>27</v>
      </c>
      <c r="C13" s="2" t="str">
        <f t="shared" si="0"/>
        <v>ModeradoMuy Bajo</v>
      </c>
      <c r="D13" s="10" t="s">
        <v>26</v>
      </c>
    </row>
    <row r="14" spans="1:4" ht="30" customHeight="1" x14ac:dyDescent="0.25">
      <c r="A14" s="2" t="s">
        <v>23</v>
      </c>
      <c r="B14" s="2" t="s">
        <v>26</v>
      </c>
      <c r="C14" s="2" t="str">
        <f t="shared" si="0"/>
        <v>ModeradoBajo</v>
      </c>
      <c r="D14" s="10" t="s">
        <v>26</v>
      </c>
    </row>
    <row r="15" spans="1:4" ht="30" customHeight="1" x14ac:dyDescent="0.25">
      <c r="A15" s="2" t="s">
        <v>23</v>
      </c>
      <c r="B15" s="2" t="s">
        <v>23</v>
      </c>
      <c r="C15" s="2" t="str">
        <f t="shared" si="0"/>
        <v>ModeradoModerado</v>
      </c>
      <c r="D15" s="6" t="s">
        <v>23</v>
      </c>
    </row>
    <row r="16" spans="1:4" ht="30" customHeight="1" x14ac:dyDescent="0.25">
      <c r="A16" s="2" t="s">
        <v>23</v>
      </c>
      <c r="B16" s="2" t="s">
        <v>24</v>
      </c>
      <c r="C16" s="2" t="str">
        <f t="shared" si="0"/>
        <v>ModeradoAlto</v>
      </c>
      <c r="D16" s="7" t="s">
        <v>24</v>
      </c>
    </row>
    <row r="17" spans="1:4" ht="30" customHeight="1" x14ac:dyDescent="0.25">
      <c r="A17" s="2" t="s">
        <v>23</v>
      </c>
      <c r="B17" s="2" t="s">
        <v>25</v>
      </c>
      <c r="C17" s="2" t="str">
        <f t="shared" si="0"/>
        <v>ModeradoMuy Alto</v>
      </c>
      <c r="D17" s="7" t="s">
        <v>24</v>
      </c>
    </row>
    <row r="18" spans="1:4" ht="30" customHeight="1" x14ac:dyDescent="0.25">
      <c r="A18" s="2" t="s">
        <v>24</v>
      </c>
      <c r="B18" s="2" t="s">
        <v>27</v>
      </c>
      <c r="C18" s="2" t="str">
        <f t="shared" si="0"/>
        <v>AltoMuy Bajo</v>
      </c>
      <c r="D18" s="10" t="s">
        <v>26</v>
      </c>
    </row>
    <row r="19" spans="1:4" ht="30" customHeight="1" x14ac:dyDescent="0.25">
      <c r="A19" s="2" t="s">
        <v>24</v>
      </c>
      <c r="B19" s="2" t="s">
        <v>26</v>
      </c>
      <c r="C19" s="2" t="str">
        <f t="shared" si="0"/>
        <v>AltoBajo</v>
      </c>
      <c r="D19" s="6" t="s">
        <v>23</v>
      </c>
    </row>
    <row r="20" spans="1:4" ht="30" customHeight="1" x14ac:dyDescent="0.25">
      <c r="A20" s="2" t="s">
        <v>24</v>
      </c>
      <c r="B20" s="2" t="s">
        <v>23</v>
      </c>
      <c r="C20" s="2" t="str">
        <f t="shared" si="0"/>
        <v>AltoModerado</v>
      </c>
      <c r="D20" s="7" t="s">
        <v>24</v>
      </c>
    </row>
    <row r="21" spans="1:4" ht="30" customHeight="1" x14ac:dyDescent="0.25">
      <c r="A21" s="2" t="s">
        <v>24</v>
      </c>
      <c r="B21" s="2" t="s">
        <v>24</v>
      </c>
      <c r="C21" s="2" t="str">
        <f t="shared" si="0"/>
        <v>AltoAlto</v>
      </c>
      <c r="D21" s="7" t="s">
        <v>24</v>
      </c>
    </row>
    <row r="22" spans="1:4" ht="30" customHeight="1" x14ac:dyDescent="0.25">
      <c r="A22" s="2" t="s">
        <v>24</v>
      </c>
      <c r="B22" s="2" t="s">
        <v>25</v>
      </c>
      <c r="C22" s="2" t="str">
        <f t="shared" si="0"/>
        <v>AltoMuy Alto</v>
      </c>
      <c r="D22" s="8" t="s">
        <v>25</v>
      </c>
    </row>
    <row r="23" spans="1:4" ht="30" customHeight="1" x14ac:dyDescent="0.25">
      <c r="A23" s="2" t="s">
        <v>25</v>
      </c>
      <c r="B23" s="2" t="s">
        <v>27</v>
      </c>
      <c r="C23" s="2" t="str">
        <f t="shared" si="0"/>
        <v>Muy AltoMuy Bajo</v>
      </c>
      <c r="D23" s="6" t="s">
        <v>23</v>
      </c>
    </row>
    <row r="24" spans="1:4" ht="30" customHeight="1" x14ac:dyDescent="0.25">
      <c r="A24" s="2" t="s">
        <v>25</v>
      </c>
      <c r="B24" s="2" t="s">
        <v>26</v>
      </c>
      <c r="C24" s="2" t="str">
        <f t="shared" si="0"/>
        <v>Muy AltoBajo</v>
      </c>
      <c r="D24" s="7" t="s">
        <v>24</v>
      </c>
    </row>
    <row r="25" spans="1:4" ht="30" customHeight="1" x14ac:dyDescent="0.25">
      <c r="A25" s="2" t="s">
        <v>25</v>
      </c>
      <c r="B25" s="2" t="s">
        <v>23</v>
      </c>
      <c r="C25" s="2" t="str">
        <f t="shared" si="0"/>
        <v>Muy AltoModerado</v>
      </c>
      <c r="D25" s="7" t="s">
        <v>24</v>
      </c>
    </row>
    <row r="26" spans="1:4" ht="30" customHeight="1" x14ac:dyDescent="0.25">
      <c r="A26" s="2" t="s">
        <v>25</v>
      </c>
      <c r="B26" s="2" t="s">
        <v>24</v>
      </c>
      <c r="C26" s="2" t="str">
        <f t="shared" si="0"/>
        <v>Muy AltoAlto</v>
      </c>
      <c r="D26" s="8" t="s">
        <v>25</v>
      </c>
    </row>
    <row r="27" spans="1:4" ht="30" customHeight="1" x14ac:dyDescent="0.25">
      <c r="A27" s="2" t="s">
        <v>25</v>
      </c>
      <c r="B27" s="2" t="s">
        <v>25</v>
      </c>
      <c r="C27" s="2" t="str">
        <f t="shared" si="0"/>
        <v>Muy AltoMuy Alto</v>
      </c>
      <c r="D27" s="8" t="s">
        <v>25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zoomScale="85" zoomScaleNormal="85" workbookViewId="0">
      <selection activeCell="B23" sqref="B23"/>
    </sheetView>
  </sheetViews>
  <sheetFormatPr baseColWidth="10" defaultRowHeight="15" x14ac:dyDescent="0.25"/>
  <cols>
    <col min="1" max="1" width="81.7109375" style="22" customWidth="1"/>
    <col min="2" max="2" width="46.140625" style="21" customWidth="1"/>
    <col min="3" max="12" width="46.140625" customWidth="1"/>
    <col min="13" max="14" width="9.5703125" customWidth="1"/>
  </cols>
  <sheetData>
    <row r="1" spans="1:2" x14ac:dyDescent="0.25">
      <c r="A1" s="24" t="s">
        <v>73</v>
      </c>
      <c r="B1"/>
    </row>
    <row r="2" spans="1:2" x14ac:dyDescent="0.25">
      <c r="A2" s="23" t="s">
        <v>11</v>
      </c>
      <c r="B2"/>
    </row>
    <row r="3" spans="1:2" x14ac:dyDescent="0.25">
      <c r="A3" s="23" t="s">
        <v>64</v>
      </c>
      <c r="B3"/>
    </row>
    <row r="4" spans="1:2" x14ac:dyDescent="0.25">
      <c r="A4" s="23" t="s">
        <v>12</v>
      </c>
      <c r="B4"/>
    </row>
    <row r="5" spans="1:2" x14ac:dyDescent="0.25">
      <c r="A5" s="23" t="s">
        <v>13</v>
      </c>
      <c r="B5"/>
    </row>
    <row r="6" spans="1:2" x14ac:dyDescent="0.25">
      <c r="A6" s="23" t="s">
        <v>71</v>
      </c>
      <c r="B6"/>
    </row>
    <row r="7" spans="1:2" x14ac:dyDescent="0.25">
      <c r="A7" s="23" t="s">
        <v>14</v>
      </c>
      <c r="B7"/>
    </row>
    <row r="8" spans="1:2" x14ac:dyDescent="0.25">
      <c r="A8" s="23" t="s">
        <v>29</v>
      </c>
      <c r="B8"/>
    </row>
    <row r="9" spans="1:2" x14ac:dyDescent="0.25">
      <c r="A9" s="23" t="s">
        <v>72</v>
      </c>
      <c r="B9"/>
    </row>
    <row r="10" spans="1:2" x14ac:dyDescent="0.25">
      <c r="A10" s="23" t="s">
        <v>20</v>
      </c>
      <c r="B10"/>
    </row>
    <row r="11" spans="1:2" x14ac:dyDescent="0.25">
      <c r="A11" s="23" t="s">
        <v>22</v>
      </c>
      <c r="B11"/>
    </row>
    <row r="12" spans="1:2" x14ac:dyDescent="0.25">
      <c r="A12" s="23" t="s">
        <v>21</v>
      </c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p90</cp:lastModifiedBy>
  <dcterms:created xsi:type="dcterms:W3CDTF">2011-04-26T21:26:54Z</dcterms:created>
  <dcterms:modified xsi:type="dcterms:W3CDTF">2011-08-29T02:40:48Z</dcterms:modified>
</cp:coreProperties>
</file>