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fmarin/Documents/"/>
    </mc:Choice>
  </mc:AlternateContent>
  <xr:revisionPtr revIDLastSave="0" documentId="13_ncr:1_{854653FD-B49C-F14B-936E-EA4E959F5AFD}" xr6:coauthVersionLast="47" xr6:coauthVersionMax="47" xr10:uidLastSave="{00000000-0000-0000-0000-000000000000}"/>
  <bookViews>
    <workbookView xWindow="30240" yWindow="500" windowWidth="51200" windowHeight="28300" activeTab="1" xr2:uid="{D25D6F13-CC7F-DF40-AD99-FA19F64C6548}"/>
  </bookViews>
  <sheets>
    <sheet name="Imagen" sheetId="1" r:id="rId1"/>
    <sheet name="Hoja2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AC65" i="1"/>
  <c r="AA65" i="1"/>
  <c r="Z65" i="1"/>
  <c r="X84" i="1"/>
  <c r="X85" i="1"/>
  <c r="V84" i="1"/>
  <c r="V85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50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T49" i="1"/>
  <c r="X35" i="1"/>
  <c r="T40" i="1"/>
  <c r="X40" i="1" s="1"/>
  <c r="T39" i="1"/>
  <c r="X39" i="1" s="1"/>
  <c r="T38" i="1"/>
  <c r="X38" i="1" s="1"/>
  <c r="T37" i="1"/>
  <c r="X37" i="1" s="1"/>
  <c r="T27" i="1"/>
  <c r="X27" i="1" s="1"/>
  <c r="T25" i="1"/>
  <c r="X25" i="1" s="1"/>
  <c r="T36" i="1"/>
  <c r="X36" i="1" s="1"/>
  <c r="T35" i="1"/>
  <c r="T34" i="1"/>
  <c r="X34" i="1" s="1"/>
  <c r="T33" i="1"/>
  <c r="X33" i="1" s="1"/>
  <c r="T32" i="1"/>
  <c r="X32" i="1" s="1"/>
  <c r="T31" i="1"/>
  <c r="X31" i="1" s="1"/>
  <c r="T30" i="1"/>
  <c r="X30" i="1" s="1"/>
  <c r="T29" i="1"/>
  <c r="X29" i="1" s="1"/>
  <c r="T28" i="1"/>
  <c r="X28" i="1" s="1"/>
  <c r="T26" i="1"/>
  <c r="X26" i="1" s="1"/>
  <c r="T24" i="1"/>
  <c r="X24" i="1" s="1"/>
  <c r="T23" i="1"/>
  <c r="X23" i="1" s="1"/>
  <c r="T22" i="1"/>
  <c r="X22" i="1" s="1"/>
  <c r="T21" i="1"/>
  <c r="X21" i="1" s="1"/>
  <c r="T20" i="1"/>
  <c r="X20" i="1" s="1"/>
  <c r="T19" i="1"/>
  <c r="X19" i="1" s="1"/>
  <c r="T18" i="1"/>
  <c r="X18" i="1" s="1"/>
  <c r="T17" i="1"/>
  <c r="X17" i="1" s="1"/>
  <c r="T16" i="1"/>
  <c r="X16" i="1" s="1"/>
  <c r="T15" i="1"/>
  <c r="X15" i="1" s="1"/>
  <c r="T14" i="1"/>
  <c r="X14" i="1" s="1"/>
  <c r="T13" i="1"/>
  <c r="X13" i="1" s="1"/>
  <c r="T12" i="1"/>
  <c r="X12" i="1" s="1"/>
  <c r="T11" i="1"/>
  <c r="X11" i="1" s="1"/>
  <c r="T10" i="1"/>
  <c r="X10" i="1" s="1"/>
  <c r="T9" i="1"/>
  <c r="X9" i="1" s="1"/>
  <c r="T8" i="1"/>
  <c r="X8" i="1" s="1"/>
  <c r="T7" i="1"/>
  <c r="X7" i="1" s="1"/>
  <c r="T6" i="1"/>
  <c r="X6" i="1" s="1"/>
  <c r="T5" i="1"/>
  <c r="X5" i="1" s="1"/>
  <c r="Z19" i="1" l="1"/>
  <c r="AA19" i="1" s="1"/>
  <c r="AD10" i="1" l="1"/>
  <c r="AJ10" i="1" s="1"/>
  <c r="AD18" i="1"/>
  <c r="AD14" i="1"/>
  <c r="AD7" i="1"/>
  <c r="AJ7" i="1" s="1"/>
  <c r="AE10" i="1"/>
</calcChain>
</file>

<file path=xl/sharedStrings.xml><?xml version="1.0" encoding="utf-8"?>
<sst xmlns="http://schemas.openxmlformats.org/spreadsheetml/2006/main" count="33" uniqueCount="33">
  <si>
    <t>Imagen de 6 x 17</t>
  </si>
  <si>
    <t>Imagen de 6 x 6</t>
  </si>
  <si>
    <t>Imagen convertida en vector unidimensional de magnitud 36</t>
  </si>
  <si>
    <t>Vector de entrada para nuestra red neuronal</t>
  </si>
  <si>
    <t>X</t>
  </si>
  <si>
    <t>Pesos</t>
  </si>
  <si>
    <t>w</t>
  </si>
  <si>
    <t>Bias</t>
  </si>
  <si>
    <t>Entradas</t>
  </si>
  <si>
    <t>Nucleo</t>
  </si>
  <si>
    <t>Salida</t>
  </si>
  <si>
    <t>Multiplicación</t>
  </si>
  <si>
    <t>Sumatoria</t>
  </si>
  <si>
    <t>Sum + bias</t>
  </si>
  <si>
    <t xml:space="preserve">Activación </t>
  </si>
  <si>
    <t>Sigmoide</t>
  </si>
  <si>
    <t>Tanh</t>
  </si>
  <si>
    <t>ReLU</t>
  </si>
  <si>
    <t>Leaky ReLU</t>
  </si>
  <si>
    <t>Neurona (perceptrón)</t>
  </si>
  <si>
    <t>Salida esperada</t>
  </si>
  <si>
    <t>Error</t>
  </si>
  <si>
    <t>L2 norm: (y-p)^2</t>
  </si>
  <si>
    <t>F</t>
  </si>
  <si>
    <t>Retropropagación</t>
  </si>
  <si>
    <t>Cálculo de la corrección del peso</t>
  </si>
  <si>
    <t>Nuevos pesos</t>
  </si>
  <si>
    <t>W*</t>
  </si>
  <si>
    <r>
      <t>w</t>
    </r>
    <r>
      <rPr>
        <sz val="12"/>
        <color theme="1"/>
        <rFont val="STIXGeneral-Italic"/>
      </rPr>
      <t>i</t>
    </r>
    <r>
      <rPr>
        <sz val="17"/>
        <color theme="1"/>
        <rFont val="STIXGeneral-Regular"/>
      </rPr>
      <t>=</t>
    </r>
    <r>
      <rPr>
        <sz val="17"/>
        <color theme="1"/>
        <rFont val="STIXGeneral-Italic"/>
      </rPr>
      <t>w</t>
    </r>
    <r>
      <rPr>
        <sz val="12"/>
        <color theme="1"/>
        <rFont val="STIXGeneral-Italic"/>
      </rPr>
      <t>i</t>
    </r>
    <r>
      <rPr>
        <sz val="17"/>
        <color theme="1"/>
        <rFont val="STIXGeneral-Regular"/>
      </rPr>
      <t>+</t>
    </r>
    <r>
      <rPr>
        <sz val="17"/>
        <color theme="1"/>
        <rFont val="STIXGeneral-Italic"/>
      </rPr>
      <t>α</t>
    </r>
    <r>
      <rPr>
        <sz val="17"/>
        <color theme="1"/>
        <rFont val="STIXGeneral-Regular"/>
      </rPr>
      <t>∗(</t>
    </r>
    <r>
      <rPr>
        <sz val="17"/>
        <color theme="1"/>
        <rFont val="STIXGeneral-Italic"/>
      </rPr>
      <t>y</t>
    </r>
    <r>
      <rPr>
        <sz val="17"/>
        <color theme="1"/>
        <rFont val="STIXGeneral-Regular"/>
      </rPr>
      <t>−</t>
    </r>
    <r>
      <rPr>
        <sz val="17"/>
        <color theme="1"/>
        <rFont val="STIXGeneral-Italic"/>
      </rPr>
      <t>y</t>
    </r>
    <r>
      <rPr>
        <sz val="12"/>
        <color theme="1"/>
        <rFont val="STIXVariants"/>
      </rPr>
      <t>′</t>
    </r>
    <r>
      <rPr>
        <sz val="17"/>
        <color theme="1"/>
        <rFont val="STIXGeneral-Regular"/>
      </rPr>
      <t>)∗</t>
    </r>
    <r>
      <rPr>
        <sz val="17"/>
        <color theme="1"/>
        <rFont val="STIXGeneral-Italic"/>
      </rPr>
      <t>y</t>
    </r>
    <r>
      <rPr>
        <sz val="12"/>
        <color theme="1"/>
        <rFont val="STIXVariants"/>
      </rPr>
      <t>′</t>
    </r>
    <r>
      <rPr>
        <sz val="17"/>
        <color theme="1"/>
        <rFont val="STIXGeneral-Regular"/>
      </rPr>
      <t>∗(1−</t>
    </r>
    <r>
      <rPr>
        <sz val="17"/>
        <color theme="1"/>
        <rFont val="STIXGeneral-Italic"/>
      </rPr>
      <t>y</t>
    </r>
    <r>
      <rPr>
        <sz val="12"/>
        <color theme="1"/>
        <rFont val="STIXVariants"/>
      </rPr>
      <t>′</t>
    </r>
    <r>
      <rPr>
        <sz val="17"/>
        <color theme="1"/>
        <rFont val="STIXGeneral-Regular"/>
      </rPr>
      <t>)∗</t>
    </r>
    <r>
      <rPr>
        <sz val="17"/>
        <color theme="1"/>
        <rFont val="STIXGeneral-Italic"/>
      </rPr>
      <t>x</t>
    </r>
    <r>
      <rPr>
        <sz val="12"/>
        <color theme="1"/>
        <rFont val="STIXGeneral-Italic"/>
      </rPr>
      <t>i</t>
    </r>
  </si>
  <si>
    <t>Taza de aprendizaje(α)</t>
  </si>
  <si>
    <t>Diferencia de error</t>
  </si>
  <si>
    <t>W* * X</t>
  </si>
  <si>
    <t>Activación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</si>
</sst>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22"/>
      <color theme="1"/>
      <name val="Aptos Narrow"/>
      <scheme val="minor"/>
    </font>
    <font>
      <i/>
      <sz val="12"/>
      <color rgb="FF000000"/>
      <name val="-webkit-standard"/>
    </font>
    <font>
      <sz val="17"/>
      <color theme="1"/>
      <name val="STIXGeneral-Italic"/>
    </font>
    <font>
      <sz val="12"/>
      <color theme="1"/>
      <name val="STIXGeneral-Italic"/>
    </font>
    <font>
      <sz val="17"/>
      <color theme="1"/>
      <name val="STIXGeneral-Regular"/>
    </font>
    <font>
      <sz val="12"/>
      <color theme="1"/>
      <name val="STIXVariants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3" xfId="0" applyFont="1" applyBorder="1"/>
    <xf numFmtId="0" fontId="1" fillId="0" borderId="14" xfId="0" applyFont="1" applyBorder="1"/>
    <xf numFmtId="0" fontId="3" fillId="0" borderId="14" xfId="0" applyFont="1" applyBorder="1"/>
    <xf numFmtId="0" fontId="1" fillId="0" borderId="15" xfId="0" applyFont="1" applyBorder="1"/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1" fillId="0" borderId="20" xfId="0" applyFont="1" applyBorder="1"/>
    <xf numFmtId="0" fontId="1" fillId="0" borderId="16" xfId="0" applyFont="1" applyBorder="1"/>
    <xf numFmtId="0" fontId="1" fillId="0" borderId="19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8" fontId="0" fillId="0" borderId="0" xfId="0" applyNumberFormat="1"/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762000</xdr:colOff>
      <xdr:row>20</xdr:row>
      <xdr:rowOff>10340</xdr:rowOff>
    </xdr:from>
    <xdr:to>
      <xdr:col>35</xdr:col>
      <xdr:colOff>232561</xdr:colOff>
      <xdr:row>39</xdr:row>
      <xdr:rowOff>177800</xdr:rowOff>
    </xdr:to>
    <xdr:pic>
      <xdr:nvPicPr>
        <xdr:cNvPr id="2" name="Imagen 1" descr="Introduction to Exponential Linear Unit | by Krishna | Medium">
          <a:extLst>
            <a:ext uri="{FF2B5EF4-FFF2-40B4-BE49-F238E27FC236}">
              <a16:creationId xmlns:a16="http://schemas.microsoft.com/office/drawing/2014/main" id="{7B06D81F-2326-8620-3F33-A604DD309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0" y="4290240"/>
          <a:ext cx="7725561" cy="406636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2F72-2F10-FA43-8B6D-49DD30762527}">
  <dimension ref="D1:AJ85"/>
  <sheetViews>
    <sheetView topLeftCell="B1" workbookViewId="0">
      <selection activeCell="I39" sqref="I39"/>
    </sheetView>
  </sheetViews>
  <sheetFormatPr baseColWidth="10" defaultRowHeight="16"/>
  <cols>
    <col min="12" max="17" width="2.83203125" customWidth="1"/>
    <col min="21" max="21" width="55" customWidth="1"/>
  </cols>
  <sheetData>
    <row r="1" spans="4:36" ht="30" thickBot="1">
      <c r="T1" s="13" t="s">
        <v>2</v>
      </c>
      <c r="V1" s="18"/>
      <c r="W1" s="19"/>
      <c r="X1" s="19"/>
      <c r="Y1" s="20" t="s">
        <v>19</v>
      </c>
      <c r="Z1" s="19"/>
      <c r="AA1" s="19"/>
      <c r="AB1" s="19"/>
      <c r="AC1" s="19"/>
      <c r="AD1" s="19"/>
      <c r="AE1" s="21"/>
    </row>
    <row r="2" spans="4:36">
      <c r="T2" s="12" t="s">
        <v>3</v>
      </c>
      <c r="V2" s="15" t="s">
        <v>8</v>
      </c>
      <c r="W2" s="31"/>
      <c r="X2" s="16" t="s">
        <v>9</v>
      </c>
      <c r="Y2" s="16"/>
      <c r="Z2" s="16"/>
      <c r="AA2" s="16"/>
      <c r="AB2" s="16"/>
      <c r="AC2" s="16"/>
      <c r="AD2" s="32" t="s">
        <v>10</v>
      </c>
      <c r="AE2" s="17"/>
      <c r="AH2" t="s">
        <v>23</v>
      </c>
    </row>
    <row r="3" spans="4:36" ht="17" thickBot="1">
      <c r="T3" s="39" t="s">
        <v>4</v>
      </c>
      <c r="V3" s="33" t="s">
        <v>5</v>
      </c>
      <c r="W3" s="22" t="s">
        <v>7</v>
      </c>
      <c r="X3" s="12"/>
      <c r="Y3" s="12"/>
      <c r="Z3" s="12"/>
      <c r="AA3" s="12"/>
      <c r="AB3" s="12"/>
      <c r="AC3" s="12"/>
      <c r="AD3" s="30"/>
      <c r="AE3" s="34"/>
    </row>
    <row r="4" spans="4:36" ht="17" thickBot="1">
      <c r="T4" s="14"/>
      <c r="V4" s="35" t="s">
        <v>6</v>
      </c>
      <c r="W4" s="27">
        <v>1</v>
      </c>
      <c r="X4" s="36" t="s">
        <v>11</v>
      </c>
      <c r="Y4" s="36"/>
      <c r="Z4" s="36" t="s">
        <v>12</v>
      </c>
      <c r="AA4" s="36" t="s">
        <v>13</v>
      </c>
      <c r="AB4" s="36"/>
      <c r="AC4" s="36"/>
      <c r="AD4" s="37" t="s">
        <v>14</v>
      </c>
      <c r="AE4" s="38"/>
      <c r="AH4" s="12" t="s">
        <v>20</v>
      </c>
      <c r="AJ4" s="12" t="s">
        <v>21</v>
      </c>
    </row>
    <row r="5" spans="4:36">
      <c r="T5" s="1">
        <f>L11</f>
        <v>0</v>
      </c>
      <c r="V5" s="7">
        <v>0.3</v>
      </c>
      <c r="W5" s="23"/>
      <c r="X5">
        <f>T5*V5</f>
        <v>0</v>
      </c>
      <c r="AD5" s="28"/>
      <c r="AE5" s="29"/>
      <c r="AJ5" s="40" t="s">
        <v>22</v>
      </c>
    </row>
    <row r="6" spans="4:36">
      <c r="T6" s="2">
        <f>M11</f>
        <v>0</v>
      </c>
      <c r="V6" s="7">
        <v>0.5</v>
      </c>
      <c r="W6" s="23"/>
      <c r="X6">
        <f t="shared" ref="X6:X40" si="0">T6*V6</f>
        <v>0</v>
      </c>
      <c r="AD6" s="30" t="s">
        <v>15</v>
      </c>
      <c r="AE6" s="8"/>
    </row>
    <row r="7" spans="4:36">
      <c r="T7" s="2">
        <f>N11</f>
        <v>1</v>
      </c>
      <c r="V7" s="7">
        <v>0.4</v>
      </c>
      <c r="W7" s="23"/>
      <c r="X7">
        <f t="shared" si="0"/>
        <v>0.4</v>
      </c>
      <c r="AD7" s="25">
        <f>1/(1+EXP(-AA19))</f>
        <v>0.98201379003790845</v>
      </c>
      <c r="AE7" s="8"/>
      <c r="AJ7">
        <f>(AH10-AD7)^2</f>
        <v>0.96435108382461732</v>
      </c>
    </row>
    <row r="8" spans="4:36" ht="22">
      <c r="D8" s="13" t="s">
        <v>0</v>
      </c>
      <c r="T8" s="2">
        <f>O11</f>
        <v>1</v>
      </c>
      <c r="V8" s="7">
        <v>0.1</v>
      </c>
      <c r="W8" s="23"/>
      <c r="X8">
        <f t="shared" si="0"/>
        <v>0.1</v>
      </c>
      <c r="AD8" s="25"/>
      <c r="AE8" s="8"/>
    </row>
    <row r="9" spans="4:36" ht="22">
      <c r="L9" s="13" t="s">
        <v>1</v>
      </c>
      <c r="T9" s="2">
        <f>P11</f>
        <v>0</v>
      </c>
      <c r="V9" s="7">
        <v>0.15</v>
      </c>
      <c r="W9" s="23"/>
      <c r="X9">
        <f t="shared" si="0"/>
        <v>0</v>
      </c>
      <c r="AD9" s="30" t="s">
        <v>16</v>
      </c>
      <c r="AE9" s="8"/>
    </row>
    <row r="10" spans="4:36" ht="17" thickBot="1">
      <c r="T10" s="2">
        <f>Q11</f>
        <v>0</v>
      </c>
      <c r="V10" s="7">
        <v>0.08</v>
      </c>
      <c r="W10" s="23"/>
      <c r="X10">
        <f t="shared" si="0"/>
        <v>0</v>
      </c>
      <c r="AD10" s="25">
        <f>(EXP(AA19)-EXP(-AA19))/(EXP(AA19)+EXP(-AA19))</f>
        <v>0.99932929973906692</v>
      </c>
      <c r="AE10" s="8">
        <f>TANH(AA19)</f>
        <v>0.99932929973906692</v>
      </c>
      <c r="AH10" s="12">
        <v>0</v>
      </c>
      <c r="AJ10">
        <f>(AH10-AD10)^2</f>
        <v>0.99865904931697391</v>
      </c>
    </row>
    <row r="11" spans="4:36" ht="14" customHeight="1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L11" s="4">
        <v>0</v>
      </c>
      <c r="M11" s="5">
        <v>0</v>
      </c>
      <c r="N11" s="5">
        <v>1</v>
      </c>
      <c r="O11" s="5">
        <v>1</v>
      </c>
      <c r="P11" s="5">
        <v>0</v>
      </c>
      <c r="Q11" s="6">
        <v>0</v>
      </c>
      <c r="T11" s="1">
        <f>L12</f>
        <v>0</v>
      </c>
      <c r="V11" s="7">
        <v>0.01</v>
      </c>
      <c r="W11" s="23"/>
      <c r="X11">
        <f t="shared" si="0"/>
        <v>0</v>
      </c>
      <c r="AD11" s="25"/>
      <c r="AE11" s="8"/>
    </row>
    <row r="12" spans="4:36" ht="14" customHeight="1">
      <c r="D12">
        <v>0</v>
      </c>
      <c r="E12">
        <v>0</v>
      </c>
      <c r="F12">
        <v>0.5</v>
      </c>
      <c r="G12">
        <v>0.5</v>
      </c>
      <c r="H12">
        <v>0</v>
      </c>
      <c r="I12">
        <v>0</v>
      </c>
      <c r="L12" s="7">
        <v>0</v>
      </c>
      <c r="M12">
        <v>1</v>
      </c>
      <c r="N12">
        <v>0</v>
      </c>
      <c r="O12">
        <v>0</v>
      </c>
      <c r="P12">
        <v>1</v>
      </c>
      <c r="Q12" s="8">
        <v>0</v>
      </c>
      <c r="T12" s="2">
        <f>M12</f>
        <v>1</v>
      </c>
      <c r="V12" s="7">
        <v>0.3</v>
      </c>
      <c r="W12" s="23"/>
      <c r="X12">
        <f t="shared" si="0"/>
        <v>0.3</v>
      </c>
      <c r="AD12" s="25"/>
      <c r="AE12" s="8"/>
    </row>
    <row r="13" spans="4:36" ht="14" customHeight="1">
      <c r="D13">
        <v>0</v>
      </c>
      <c r="E13">
        <v>0.5</v>
      </c>
      <c r="F13">
        <v>1</v>
      </c>
      <c r="G13">
        <v>1</v>
      </c>
      <c r="H13">
        <v>0.5</v>
      </c>
      <c r="I13">
        <v>0</v>
      </c>
      <c r="L13" s="7">
        <v>0</v>
      </c>
      <c r="M13">
        <v>1</v>
      </c>
      <c r="N13">
        <v>0</v>
      </c>
      <c r="O13">
        <v>0</v>
      </c>
      <c r="P13">
        <v>1</v>
      </c>
      <c r="Q13" s="8">
        <v>0</v>
      </c>
      <c r="T13" s="2">
        <f>N12</f>
        <v>0</v>
      </c>
      <c r="V13" s="7">
        <v>0.5</v>
      </c>
      <c r="W13" s="23"/>
      <c r="X13">
        <f t="shared" si="0"/>
        <v>0</v>
      </c>
      <c r="AD13" s="30" t="s">
        <v>17</v>
      </c>
      <c r="AE13" s="8"/>
    </row>
    <row r="14" spans="4:36" ht="14" customHeight="1">
      <c r="D14">
        <v>0</v>
      </c>
      <c r="E14">
        <v>1</v>
      </c>
      <c r="F14">
        <v>0.5</v>
      </c>
      <c r="G14">
        <v>0.5</v>
      </c>
      <c r="H14">
        <v>1</v>
      </c>
      <c r="I14">
        <v>0</v>
      </c>
      <c r="L14" s="7">
        <v>0</v>
      </c>
      <c r="M14">
        <v>0</v>
      </c>
      <c r="N14">
        <v>1</v>
      </c>
      <c r="O14">
        <v>1</v>
      </c>
      <c r="P14">
        <v>1</v>
      </c>
      <c r="Q14" s="8">
        <v>0</v>
      </c>
      <c r="T14" s="2">
        <f>O12</f>
        <v>0</v>
      </c>
      <c r="V14" s="7">
        <v>0.4</v>
      </c>
      <c r="W14" s="23"/>
      <c r="X14">
        <f t="shared" si="0"/>
        <v>0</v>
      </c>
      <c r="AD14" s="25">
        <f>MAX(0,AA19)</f>
        <v>4</v>
      </c>
      <c r="AE14" s="8"/>
    </row>
    <row r="15" spans="4:36" ht="14" customHeight="1"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L15" s="7">
        <v>0</v>
      </c>
      <c r="M15">
        <v>0</v>
      </c>
      <c r="N15">
        <v>0</v>
      </c>
      <c r="O15">
        <v>0</v>
      </c>
      <c r="P15">
        <v>1</v>
      </c>
      <c r="Q15" s="8">
        <v>0</v>
      </c>
      <c r="T15" s="2">
        <f>P12</f>
        <v>1</v>
      </c>
      <c r="V15" s="7">
        <v>0.1</v>
      </c>
      <c r="W15" s="23"/>
      <c r="X15">
        <f t="shared" si="0"/>
        <v>0.1</v>
      </c>
      <c r="AD15" s="25"/>
      <c r="AE15" s="8"/>
    </row>
    <row r="16" spans="4:36" ht="14" customHeight="1" thickBot="1"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L16" s="9">
        <v>0</v>
      </c>
      <c r="M16" s="10">
        <v>0</v>
      </c>
      <c r="N16" s="10">
        <v>1</v>
      </c>
      <c r="O16" s="10">
        <v>1</v>
      </c>
      <c r="P16" s="10">
        <v>0</v>
      </c>
      <c r="Q16" s="11">
        <v>0</v>
      </c>
      <c r="T16" s="2">
        <f>Q12</f>
        <v>0</v>
      </c>
      <c r="V16" s="7">
        <v>0.15</v>
      </c>
      <c r="W16" s="23"/>
      <c r="X16">
        <f t="shared" si="0"/>
        <v>0</v>
      </c>
      <c r="AD16" s="25"/>
      <c r="AE16" s="8"/>
    </row>
    <row r="17" spans="4:31"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T17" s="1">
        <f>L13</f>
        <v>0</v>
      </c>
      <c r="V17" s="7">
        <v>0.08</v>
      </c>
      <c r="W17" s="23"/>
      <c r="X17">
        <f t="shared" si="0"/>
        <v>0</v>
      </c>
      <c r="AD17" s="30" t="s">
        <v>18</v>
      </c>
      <c r="AE17" s="8"/>
    </row>
    <row r="18" spans="4:31"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T18" s="2">
        <f>M13</f>
        <v>1</v>
      </c>
      <c r="V18" s="7">
        <v>0.3</v>
      </c>
      <c r="W18" s="23"/>
      <c r="X18">
        <f t="shared" si="0"/>
        <v>0.3</v>
      </c>
      <c r="AD18" s="25">
        <f>MAX(0.1*AA19,AA19)</f>
        <v>4</v>
      </c>
      <c r="AE18" s="8"/>
    </row>
    <row r="19" spans="4:31">
      <c r="D19">
        <v>0</v>
      </c>
      <c r="E19">
        <v>0.5</v>
      </c>
      <c r="F19">
        <v>1</v>
      </c>
      <c r="G19">
        <v>1</v>
      </c>
      <c r="H19">
        <v>1</v>
      </c>
      <c r="I19">
        <v>0</v>
      </c>
      <c r="T19" s="2">
        <f>N13</f>
        <v>0</v>
      </c>
      <c r="V19" s="7">
        <v>0.5</v>
      </c>
      <c r="W19" s="23"/>
      <c r="X19">
        <f t="shared" si="0"/>
        <v>0</v>
      </c>
      <c r="Z19">
        <f>SUM(X5:X40)</f>
        <v>3</v>
      </c>
      <c r="AA19">
        <f>Z19+W4</f>
        <v>4</v>
      </c>
      <c r="AD19" s="25"/>
      <c r="AE19" s="8"/>
    </row>
    <row r="20" spans="4:31">
      <c r="D20">
        <v>0</v>
      </c>
      <c r="E20">
        <v>0</v>
      </c>
      <c r="F20">
        <v>0.5</v>
      </c>
      <c r="G20">
        <v>0.5</v>
      </c>
      <c r="H20">
        <v>1</v>
      </c>
      <c r="I20">
        <v>0</v>
      </c>
      <c r="T20" s="2">
        <f>O13</f>
        <v>0</v>
      </c>
      <c r="V20" s="7">
        <v>0.4</v>
      </c>
      <c r="W20" s="23"/>
      <c r="X20">
        <f t="shared" si="0"/>
        <v>0</v>
      </c>
      <c r="AD20" s="25"/>
      <c r="AE20" s="8"/>
    </row>
    <row r="21" spans="4:31"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T21" s="2">
        <f>P13</f>
        <v>1</v>
      </c>
      <c r="V21" s="7">
        <v>0.3</v>
      </c>
      <c r="W21" s="23"/>
      <c r="X21">
        <f t="shared" si="0"/>
        <v>0.3</v>
      </c>
      <c r="AD21" s="25"/>
      <c r="AE21" s="8"/>
    </row>
    <row r="22" spans="4:31" ht="17" thickBot="1"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T22" s="2">
        <f>Q13</f>
        <v>0</v>
      </c>
      <c r="V22" s="7">
        <v>0.5</v>
      </c>
      <c r="W22" s="23"/>
      <c r="X22">
        <f t="shared" si="0"/>
        <v>0</v>
      </c>
      <c r="AD22" s="25"/>
      <c r="AE22" s="8"/>
    </row>
    <row r="23" spans="4:31"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T23" s="1">
        <f>L14</f>
        <v>0</v>
      </c>
      <c r="V23" s="7">
        <v>0.4</v>
      </c>
      <c r="W23" s="23"/>
      <c r="X23">
        <f t="shared" si="0"/>
        <v>0</v>
      </c>
      <c r="AD23" s="25"/>
      <c r="AE23" s="8"/>
    </row>
    <row r="24" spans="4:31">
      <c r="D24">
        <v>0</v>
      </c>
      <c r="E24">
        <v>1</v>
      </c>
      <c r="F24">
        <v>0.5</v>
      </c>
      <c r="G24">
        <v>1</v>
      </c>
      <c r="H24">
        <v>0.5</v>
      </c>
      <c r="I24">
        <v>0</v>
      </c>
      <c r="T24" s="2">
        <f>M14</f>
        <v>0</v>
      </c>
      <c r="V24" s="7">
        <v>0.1</v>
      </c>
      <c r="W24" s="23"/>
      <c r="X24">
        <f t="shared" si="0"/>
        <v>0</v>
      </c>
      <c r="AD24" s="25"/>
      <c r="AE24" s="8"/>
    </row>
    <row r="25" spans="4:31">
      <c r="D25">
        <v>0</v>
      </c>
      <c r="E25">
        <v>0.5</v>
      </c>
      <c r="F25">
        <v>1</v>
      </c>
      <c r="G25">
        <v>1</v>
      </c>
      <c r="H25">
        <v>0.5</v>
      </c>
      <c r="I25">
        <v>0</v>
      </c>
      <c r="T25" s="2">
        <f>N14</f>
        <v>1</v>
      </c>
      <c r="V25" s="7">
        <v>0.15</v>
      </c>
      <c r="W25" s="23"/>
      <c r="X25">
        <f t="shared" si="0"/>
        <v>0.15</v>
      </c>
      <c r="AD25" s="25"/>
      <c r="AE25" s="8"/>
    </row>
    <row r="26" spans="4:31">
      <c r="D26">
        <v>0</v>
      </c>
      <c r="E26">
        <v>0</v>
      </c>
      <c r="F26">
        <v>0.5</v>
      </c>
      <c r="G26">
        <v>0.5</v>
      </c>
      <c r="H26">
        <v>0</v>
      </c>
      <c r="I26">
        <v>0</v>
      </c>
      <c r="T26" s="2">
        <f>O14</f>
        <v>1</v>
      </c>
      <c r="V26" s="7">
        <v>0.3</v>
      </c>
      <c r="W26" s="23"/>
      <c r="X26">
        <f t="shared" si="0"/>
        <v>0.3</v>
      </c>
      <c r="AD26" s="25"/>
      <c r="AE26" s="8"/>
    </row>
    <row r="27" spans="4:31"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T27" s="2">
        <f>P14</f>
        <v>1</v>
      </c>
      <c r="V27" s="7">
        <v>0.5</v>
      </c>
      <c r="W27" s="23"/>
      <c r="X27">
        <f t="shared" si="0"/>
        <v>0.5</v>
      </c>
      <c r="AD27" s="25"/>
      <c r="AE27" s="8"/>
    </row>
    <row r="28" spans="4:31" ht="17" thickBot="1">
      <c r="T28" s="2">
        <f>Q14</f>
        <v>0</v>
      </c>
      <c r="V28" s="7">
        <v>0.4</v>
      </c>
      <c r="W28" s="23"/>
      <c r="X28">
        <f t="shared" si="0"/>
        <v>0</v>
      </c>
      <c r="AD28" s="25"/>
      <c r="AE28" s="8"/>
    </row>
    <row r="29" spans="4:31">
      <c r="T29" s="1">
        <f>L15</f>
        <v>0</v>
      </c>
      <c r="V29" s="7">
        <v>0.1</v>
      </c>
      <c r="W29" s="23"/>
      <c r="X29">
        <f t="shared" si="0"/>
        <v>0</v>
      </c>
      <c r="AD29" s="25"/>
      <c r="AE29" s="8"/>
    </row>
    <row r="30" spans="4:31">
      <c r="T30" s="2">
        <f>M15</f>
        <v>0</v>
      </c>
      <c r="V30" s="7">
        <v>0.15</v>
      </c>
      <c r="W30" s="23"/>
      <c r="X30">
        <f t="shared" si="0"/>
        <v>0</v>
      </c>
      <c r="AD30" s="25"/>
      <c r="AE30" s="8"/>
    </row>
    <row r="31" spans="4:31">
      <c r="T31" s="2">
        <f>N15</f>
        <v>0</v>
      </c>
      <c r="V31" s="7">
        <v>0.08</v>
      </c>
      <c r="W31" s="23"/>
      <c r="X31">
        <f t="shared" si="0"/>
        <v>0</v>
      </c>
      <c r="AD31" s="25"/>
      <c r="AE31" s="8"/>
    </row>
    <row r="32" spans="4:31">
      <c r="I32">
        <v>102</v>
      </c>
      <c r="T32" s="2">
        <f>O15</f>
        <v>0</v>
      </c>
      <c r="V32" s="7">
        <v>0.01</v>
      </c>
      <c r="W32" s="23"/>
      <c r="X32">
        <f t="shared" si="0"/>
        <v>0</v>
      </c>
      <c r="AD32" s="25"/>
      <c r="AE32" s="8"/>
    </row>
    <row r="33" spans="4:31">
      <c r="T33" s="2">
        <f>P15</f>
        <v>1</v>
      </c>
      <c r="V33" s="7">
        <v>0.3</v>
      </c>
      <c r="W33" s="23"/>
      <c r="X33">
        <f t="shared" si="0"/>
        <v>0.3</v>
      </c>
      <c r="AD33" s="25"/>
      <c r="AE33" s="8"/>
    </row>
    <row r="34" spans="4:31" ht="17" thickBot="1">
      <c r="T34" s="2">
        <f>Q15</f>
        <v>0</v>
      </c>
      <c r="V34" s="7">
        <v>0.3</v>
      </c>
      <c r="W34" s="23"/>
      <c r="X34">
        <f t="shared" si="0"/>
        <v>0</v>
      </c>
      <c r="AD34" s="25"/>
      <c r="AE34" s="8"/>
    </row>
    <row r="35" spans="4:31">
      <c r="T35" s="1">
        <f>L16</f>
        <v>0</v>
      </c>
      <c r="V35" s="7">
        <v>0.5</v>
      </c>
      <c r="W35" s="23"/>
      <c r="X35">
        <f t="shared" si="0"/>
        <v>0</v>
      </c>
      <c r="AD35" s="25"/>
      <c r="AE35" s="8"/>
    </row>
    <row r="36" spans="4:31">
      <c r="T36" s="2">
        <f>M16</f>
        <v>0</v>
      </c>
      <c r="V36" s="7">
        <v>0.4</v>
      </c>
      <c r="W36" s="23"/>
      <c r="X36">
        <f t="shared" si="0"/>
        <v>0</v>
      </c>
      <c r="AD36" s="25"/>
      <c r="AE36" s="8"/>
    </row>
    <row r="37" spans="4:31">
      <c r="D37">
        <v>-1</v>
      </c>
      <c r="E37">
        <v>1</v>
      </c>
      <c r="F37">
        <v>-1</v>
      </c>
      <c r="T37" s="2">
        <f>N16</f>
        <v>1</v>
      </c>
      <c r="V37" s="7">
        <v>0.1</v>
      </c>
      <c r="W37" s="23"/>
      <c r="X37">
        <f t="shared" si="0"/>
        <v>0.1</v>
      </c>
      <c r="AD37" s="25"/>
      <c r="AE37" s="8"/>
    </row>
    <row r="38" spans="4:31">
      <c r="D38">
        <v>1</v>
      </c>
      <c r="E38">
        <v>2</v>
      </c>
      <c r="F38">
        <v>1</v>
      </c>
      <c r="T38" s="2">
        <f>O16</f>
        <v>1</v>
      </c>
      <c r="V38" s="7">
        <v>0.15</v>
      </c>
      <c r="W38" s="23"/>
      <c r="X38">
        <f t="shared" si="0"/>
        <v>0.15</v>
      </c>
      <c r="AD38" s="25"/>
      <c r="AE38" s="8"/>
    </row>
    <row r="39" spans="4:31">
      <c r="D39">
        <v>-1</v>
      </c>
      <c r="E39">
        <v>1</v>
      </c>
      <c r="F39">
        <v>-1</v>
      </c>
      <c r="I39" t="str">
        <f>DEC2HEX((I32))</f>
        <v>66</v>
      </c>
      <c r="T39" s="2">
        <f>P16</f>
        <v>0</v>
      </c>
      <c r="V39" s="7">
        <v>0.08</v>
      </c>
      <c r="W39" s="23"/>
      <c r="X39">
        <f t="shared" si="0"/>
        <v>0</v>
      </c>
      <c r="AD39" s="25"/>
      <c r="AE39" s="8"/>
    </row>
    <row r="40" spans="4:31" ht="17" thickBot="1">
      <c r="T40" s="3">
        <f>Q16</f>
        <v>0</v>
      </c>
      <c r="V40" s="9">
        <v>0.01</v>
      </c>
      <c r="W40" s="24"/>
      <c r="X40" s="10">
        <f t="shared" si="0"/>
        <v>0</v>
      </c>
      <c r="Y40" s="10"/>
      <c r="Z40" s="10"/>
      <c r="AA40" s="10"/>
      <c r="AB40" s="10"/>
      <c r="AC40" s="10"/>
      <c r="AD40" s="26"/>
      <c r="AE40" s="11"/>
    </row>
    <row r="42" spans="4:31">
      <c r="D42">
        <f>($D$37*C10+$E$37*D10+C11*$D$38+$E$38*D11+$F$37*E10+$F$38*E11+$D$39*C12+D12*$E$39+$F$39*E12)/$I$32</f>
        <v>0</v>
      </c>
      <c r="E42">
        <f t="shared" ref="E42:I42" si="1">($D$37*D10+$E$37*E10+D11*$D$38+$E$38*E11+$F$37*F10+$F$38*F11+$D$39*D12+E12*$E$39+$F$39*F12)/$I$32</f>
        <v>-4.9019607843137254E-3</v>
      </c>
      <c r="F42">
        <f t="shared" si="1"/>
        <v>0</v>
      </c>
      <c r="G42">
        <f t="shared" si="1"/>
        <v>0</v>
      </c>
      <c r="H42">
        <f t="shared" si="1"/>
        <v>-4.9019607843137254E-3</v>
      </c>
      <c r="I42">
        <f t="shared" si="1"/>
        <v>0</v>
      </c>
    </row>
    <row r="43" spans="4:31">
      <c r="D43">
        <f t="shared" ref="D43:I43" si="2">($D$37*C11+$E$37*D11+C12*$D$38+$E$38*D12+$F$37*E11+$F$38*E12+$D$39*C13+D13*$E$39+$F$39*E13)/$I$32</f>
        <v>-4.9019607843137254E-3</v>
      </c>
      <c r="E43">
        <f t="shared" si="2"/>
        <v>0</v>
      </c>
      <c r="F43">
        <f t="shared" si="2"/>
        <v>9.8039215686274508E-3</v>
      </c>
      <c r="G43">
        <f t="shared" si="2"/>
        <v>9.8039215686274508E-3</v>
      </c>
      <c r="H43">
        <f t="shared" si="2"/>
        <v>0</v>
      </c>
      <c r="I43">
        <f t="shared" si="2"/>
        <v>-4.9019607843137254E-3</v>
      </c>
    </row>
    <row r="44" spans="4:31">
      <c r="D44">
        <f t="shared" ref="D44:I44" si="3">($D$37*C12+$E$37*D12+C13*$D$38+$E$38*D13+$F$37*E12+$F$38*E13+$D$39*C14+D14*$E$39+$F$39*E14)/$I$32</f>
        <v>-4.9019607843137254E-3</v>
      </c>
      <c r="E44">
        <f t="shared" si="3"/>
        <v>1.9607843137254902E-2</v>
      </c>
      <c r="F44">
        <f t="shared" si="3"/>
        <v>2.4509803921568627E-2</v>
      </c>
      <c r="G44">
        <f t="shared" si="3"/>
        <v>2.4509803921568627E-2</v>
      </c>
      <c r="H44">
        <f t="shared" si="3"/>
        <v>1.9607843137254902E-2</v>
      </c>
      <c r="I44">
        <f t="shared" si="3"/>
        <v>-4.9019607843137254E-3</v>
      </c>
    </row>
    <row r="45" spans="4:31" ht="22">
      <c r="D45">
        <f t="shared" ref="D45:I45" si="4">($D$37*C13+$E$37*D13+C14*$D$38+$E$38*D14+$F$37*E13+$F$38*E14+$D$39*C15+D15*$E$39+$F$39*E15)/$I$32</f>
        <v>-4.9019607843137254E-3</v>
      </c>
      <c r="E45">
        <f t="shared" si="4"/>
        <v>2.9411764705882353E-2</v>
      </c>
      <c r="F45">
        <f t="shared" si="4"/>
        <v>9.8039215686274508E-3</v>
      </c>
      <c r="G45">
        <f t="shared" si="4"/>
        <v>9.8039215686274508E-3</v>
      </c>
      <c r="H45">
        <f t="shared" si="4"/>
        <v>2.9411764705882353E-2</v>
      </c>
      <c r="I45">
        <f t="shared" si="4"/>
        <v>-4.9019607843137254E-3</v>
      </c>
      <c r="T45" s="13" t="s">
        <v>24</v>
      </c>
      <c r="V45" s="12" t="s">
        <v>26</v>
      </c>
    </row>
    <row r="46" spans="4:31">
      <c r="D46">
        <f t="shared" ref="D46:I46" si="5">($D$37*C14+$E$37*D14+C15*$D$38+$E$38*D15+$F$37*E14+$F$38*E15+$D$39*C16+D16*$E$39+$F$39*E16)/$I$32</f>
        <v>-9.8039215686274508E-3</v>
      </c>
      <c r="E46">
        <f t="shared" si="5"/>
        <v>3.4313725490196081E-2</v>
      </c>
      <c r="F46">
        <f t="shared" si="5"/>
        <v>-9.8039215686274508E-3</v>
      </c>
      <c r="G46">
        <f t="shared" si="5"/>
        <v>-9.8039215686274508E-3</v>
      </c>
      <c r="H46">
        <f t="shared" si="5"/>
        <v>3.4313725490196081E-2</v>
      </c>
      <c r="I46">
        <f t="shared" si="5"/>
        <v>-9.8039215686274508E-3</v>
      </c>
      <c r="T46" t="s">
        <v>25</v>
      </c>
      <c r="V46" t="s">
        <v>27</v>
      </c>
      <c r="X46" t="s">
        <v>31</v>
      </c>
    </row>
    <row r="47" spans="4:31" ht="22">
      <c r="D47">
        <f t="shared" ref="D47:I47" si="6">($D$37*C15+$E$37*D15+C16*$D$38+$E$38*D16+$F$37*E15+$F$38*E16+$D$39*C17+D17*$E$39+$F$39*E17)/$I$32</f>
        <v>-9.8039215686274508E-3</v>
      </c>
      <c r="E47">
        <f t="shared" si="6"/>
        <v>3.9215686274509803E-2</v>
      </c>
      <c r="F47">
        <f t="shared" si="6"/>
        <v>-9.8039215686274508E-3</v>
      </c>
      <c r="G47">
        <f t="shared" si="6"/>
        <v>-9.8039215686274508E-3</v>
      </c>
      <c r="H47">
        <f t="shared" si="6"/>
        <v>3.9215686274509803E-2</v>
      </c>
      <c r="I47">
        <f t="shared" si="6"/>
        <v>-9.8039215686274508E-3</v>
      </c>
      <c r="T47" s="41" t="s">
        <v>28</v>
      </c>
    </row>
    <row r="48" spans="4:31">
      <c r="D48">
        <f t="shared" ref="D48:I48" si="7">($D$37*C16+$E$37*D16+C17*$D$38+$E$38*D17+$F$37*E16+$F$38*E17+$D$39*C18+D18*$E$39+$F$39*E18)/$I$32</f>
        <v>-9.8039215686274508E-3</v>
      </c>
      <c r="E48">
        <f t="shared" si="7"/>
        <v>3.9215686274509803E-2</v>
      </c>
      <c r="F48">
        <f t="shared" si="7"/>
        <v>-9.8039215686274508E-3</v>
      </c>
      <c r="G48">
        <f t="shared" si="7"/>
        <v>-9.8039215686274508E-3</v>
      </c>
      <c r="H48">
        <f t="shared" si="7"/>
        <v>3.9215686274509803E-2</v>
      </c>
      <c r="I48">
        <f t="shared" si="7"/>
        <v>-9.8039215686274508E-3</v>
      </c>
      <c r="R48" t="s">
        <v>29</v>
      </c>
      <c r="T48" t="s">
        <v>30</v>
      </c>
    </row>
    <row r="49" spans="4:29">
      <c r="D49">
        <f t="shared" ref="D49:I49" si="8">($D$37*C17+$E$37*D17+C18*$D$38+$E$38*D18+$F$37*E17+$F$38*E18+$D$39*C19+D19*$E$39+$F$39*E19)/$I$32</f>
        <v>-4.9019607843137254E-3</v>
      </c>
      <c r="E49">
        <f t="shared" si="8"/>
        <v>2.4509803921568627E-2</v>
      </c>
      <c r="F49">
        <f t="shared" si="8"/>
        <v>-4.9019607843137254E-3</v>
      </c>
      <c r="G49">
        <f t="shared" si="8"/>
        <v>-9.8039215686274508E-3</v>
      </c>
      <c r="H49">
        <f t="shared" si="8"/>
        <v>2.9411764705882353E-2</v>
      </c>
      <c r="I49">
        <f t="shared" si="8"/>
        <v>-9.8039215686274508E-3</v>
      </c>
      <c r="R49" s="43">
        <v>0.1</v>
      </c>
      <c r="T49" s="43">
        <f>AH10-AD7</f>
        <v>-0.98201379003790845</v>
      </c>
    </row>
    <row r="50" spans="4:29">
      <c r="D50">
        <f t="shared" ref="D50:I50" si="9">($D$37*C18+$E$37*D18+C19*$D$38+$E$38*D19+$F$37*E18+$F$38*E19+$D$39*C20+D20*$E$39+$F$39*E20)/$I$32</f>
        <v>-4.9019607843137254E-3</v>
      </c>
      <c r="E50">
        <f t="shared" si="9"/>
        <v>2.4509803921568627E-2</v>
      </c>
      <c r="F50">
        <f t="shared" si="9"/>
        <v>2.4509803921568627E-2</v>
      </c>
      <c r="G50">
        <f t="shared" si="9"/>
        <v>1.9607843137254902E-2</v>
      </c>
      <c r="H50">
        <f t="shared" si="9"/>
        <v>4.4117647058823532E-2</v>
      </c>
      <c r="I50">
        <f t="shared" si="9"/>
        <v>-9.8039215686274508E-3</v>
      </c>
      <c r="V50" s="42">
        <f>V5+$R$49*$T$49*$AD$7*(1-$T$49)*T5</f>
        <v>0.3</v>
      </c>
      <c r="X50">
        <f>V50*T5</f>
        <v>0</v>
      </c>
    </row>
    <row r="51" spans="4:29">
      <c r="D51">
        <f t="shared" ref="D51:I51" si="10">($D$37*C19+$E$37*D19+C20*$D$38+$E$38*D20+$F$37*E19+$F$38*E20+$D$39*C21+D21*$E$39+$F$39*E21)/$I$32</f>
        <v>-4.9019607843137254E-3</v>
      </c>
      <c r="E51">
        <f t="shared" si="10"/>
        <v>0</v>
      </c>
      <c r="F51">
        <f t="shared" si="10"/>
        <v>9.8039215686274508E-3</v>
      </c>
      <c r="G51">
        <f t="shared" si="10"/>
        <v>4.9019607843137254E-3</v>
      </c>
      <c r="H51">
        <f t="shared" si="10"/>
        <v>3.4313725490196081E-2</v>
      </c>
      <c r="I51">
        <f t="shared" si="10"/>
        <v>-9.8039215686274508E-3</v>
      </c>
      <c r="V51" s="42">
        <f t="shared" ref="V51:V85" si="11">V6+$R$49*$T$49*$AD$7*(1-$T$49)*T6</f>
        <v>0.5</v>
      </c>
      <c r="X51">
        <f t="shared" ref="X51:X85" si="12">V51*T6</f>
        <v>0</v>
      </c>
    </row>
    <row r="52" spans="4:29">
      <c r="D52">
        <f t="shared" ref="D52:I52" si="13">($D$37*C20+$E$37*D20+C21*$D$38+$E$38*D21+$F$37*E20+$F$38*E21+$D$39*C22+D22*$E$39+$F$39*E22)/$I$32</f>
        <v>0</v>
      </c>
      <c r="E52">
        <f t="shared" si="13"/>
        <v>-4.9019607843137254E-3</v>
      </c>
      <c r="F52">
        <f t="shared" si="13"/>
        <v>0</v>
      </c>
      <c r="G52">
        <f t="shared" si="13"/>
        <v>-9.8039215686274508E-3</v>
      </c>
      <c r="H52">
        <f t="shared" si="13"/>
        <v>3.4313725490196081E-2</v>
      </c>
      <c r="I52">
        <f t="shared" si="13"/>
        <v>-9.8039215686274508E-3</v>
      </c>
      <c r="V52" s="42">
        <f t="shared" si="11"/>
        <v>0.20886428534216056</v>
      </c>
      <c r="X52">
        <f t="shared" si="12"/>
        <v>0.20886428534216056</v>
      </c>
    </row>
    <row r="53" spans="4:29">
      <c r="D53">
        <f t="shared" ref="D53:I53" si="14">($D$37*C21+$E$37*D21+C22*$D$38+$E$38*D22+$F$37*E21+$F$38*E22+$D$39*C23+D23*$E$39+$F$39*E23)/$I$32</f>
        <v>0</v>
      </c>
      <c r="E53">
        <f t="shared" si="14"/>
        <v>0</v>
      </c>
      <c r="F53">
        <f t="shared" si="14"/>
        <v>0</v>
      </c>
      <c r="G53">
        <f t="shared" si="14"/>
        <v>-9.8039215686274508E-3</v>
      </c>
      <c r="H53">
        <f t="shared" si="14"/>
        <v>3.9215686274509803E-2</v>
      </c>
      <c r="I53">
        <f t="shared" si="14"/>
        <v>-9.8039215686274508E-3</v>
      </c>
      <c r="V53" s="42">
        <f t="shared" si="11"/>
        <v>-9.1135714657839456E-2</v>
      </c>
      <c r="X53">
        <f t="shared" si="12"/>
        <v>-9.1135714657839456E-2</v>
      </c>
    </row>
    <row r="54" spans="4:29">
      <c r="D54">
        <f t="shared" ref="D54:I54" si="15">($D$37*C22+$E$37*D22+C23*$D$38+$E$38*D23+$F$37*E22+$F$38*E23+$D$39*C24+D24*$E$39+$F$39*E24)/$I$32</f>
        <v>-9.8039215686274508E-3</v>
      </c>
      <c r="E54">
        <f t="shared" si="15"/>
        <v>4.9019607843137254E-3</v>
      </c>
      <c r="F54">
        <f t="shared" si="15"/>
        <v>-1.4705882352941176E-2</v>
      </c>
      <c r="G54">
        <f t="shared" si="15"/>
        <v>0</v>
      </c>
      <c r="H54">
        <f t="shared" si="15"/>
        <v>2.4509803921568627E-2</v>
      </c>
      <c r="I54">
        <f t="shared" si="15"/>
        <v>-4.9019607843137254E-3</v>
      </c>
      <c r="V54" s="42">
        <f t="shared" si="11"/>
        <v>0.15</v>
      </c>
      <c r="X54">
        <f t="shared" si="12"/>
        <v>0</v>
      </c>
    </row>
    <row r="55" spans="4:29">
      <c r="D55">
        <f t="shared" ref="D55:I55" si="16">($D$37*C23+$E$37*D23+C24*$D$38+$E$38*D24+$F$37*E23+$F$38*E24+$D$39*C25+D25*$E$39+$F$39*E25)/$I$32</f>
        <v>4.9019607843137254E-3</v>
      </c>
      <c r="E55">
        <f t="shared" si="16"/>
        <v>1.9607843137254902E-2</v>
      </c>
      <c r="F55">
        <f t="shared" si="16"/>
        <v>2.4509803921568627E-2</v>
      </c>
      <c r="G55">
        <f t="shared" si="16"/>
        <v>1.4705882352941176E-2</v>
      </c>
      <c r="H55">
        <f t="shared" si="16"/>
        <v>2.4509803921568627E-2</v>
      </c>
      <c r="I55">
        <f t="shared" si="16"/>
        <v>-9.8039215686274508E-3</v>
      </c>
      <c r="V55" s="42">
        <f t="shared" si="11"/>
        <v>0.08</v>
      </c>
      <c r="X55">
        <f t="shared" si="12"/>
        <v>0</v>
      </c>
    </row>
    <row r="56" spans="4:29">
      <c r="D56">
        <f t="shared" ref="D56:I56" si="17">($D$37*C24+$E$37*D24+C25*$D$38+$E$38*D25+$F$37*E24+$F$38*E25+$D$39*C26+D26*$E$39+$F$39*E26)/$I$32</f>
        <v>-4.9019607843137254E-3</v>
      </c>
      <c r="E56">
        <f t="shared" si="17"/>
        <v>1.9607843137254902E-2</v>
      </c>
      <c r="F56">
        <f t="shared" si="17"/>
        <v>1.9607843137254902E-2</v>
      </c>
      <c r="G56">
        <f t="shared" si="17"/>
        <v>3.4313725490196081E-2</v>
      </c>
      <c r="H56">
        <f t="shared" si="17"/>
        <v>9.8039215686274508E-3</v>
      </c>
      <c r="I56">
        <f t="shared" si="17"/>
        <v>0</v>
      </c>
      <c r="V56" s="42">
        <f t="shared" si="11"/>
        <v>0.01</v>
      </c>
      <c r="X56">
        <f t="shared" si="12"/>
        <v>0</v>
      </c>
    </row>
    <row r="57" spans="4:29">
      <c r="D57">
        <f t="shared" ref="D57:I57" si="18">($D$37*C25+$E$37*D25+C26*$D$38+$E$38*D26+$F$37*E25+$F$38*E26+$D$39*C27+D27*$E$39+$F$39*E27)/$I$32</f>
        <v>-4.9019607843137254E-3</v>
      </c>
      <c r="E57">
        <f t="shared" si="18"/>
        <v>0</v>
      </c>
      <c r="F57">
        <f t="shared" si="18"/>
        <v>9.8039215686274508E-3</v>
      </c>
      <c r="G57">
        <f t="shared" si="18"/>
        <v>9.8039215686274508E-3</v>
      </c>
      <c r="H57">
        <f t="shared" si="18"/>
        <v>0</v>
      </c>
      <c r="I57">
        <f t="shared" si="18"/>
        <v>-4.9019607843137254E-3</v>
      </c>
      <c r="V57" s="42">
        <f t="shared" si="11"/>
        <v>0.10886428534216053</v>
      </c>
      <c r="X57">
        <f t="shared" si="12"/>
        <v>0.10886428534216053</v>
      </c>
    </row>
    <row r="58" spans="4:29">
      <c r="D58">
        <f t="shared" ref="D58:I58" si="19">($D$37*C26+$E$37*D26+C27*$D$38+$E$38*D27+$F$37*E26+$F$38*E27+$D$39*C28+D28*$E$39+$F$39*E28)/$I$32</f>
        <v>0</v>
      </c>
      <c r="E58">
        <f t="shared" si="19"/>
        <v>-4.9019607843137254E-3</v>
      </c>
      <c r="F58">
        <f t="shared" si="19"/>
        <v>0</v>
      </c>
      <c r="G58">
        <f t="shared" si="19"/>
        <v>0</v>
      </c>
      <c r="H58">
        <f t="shared" si="19"/>
        <v>-4.9019607843137254E-3</v>
      </c>
      <c r="I58">
        <f t="shared" si="19"/>
        <v>0</v>
      </c>
      <c r="V58" s="42">
        <f t="shared" si="11"/>
        <v>0.5</v>
      </c>
      <c r="X58">
        <f t="shared" si="12"/>
        <v>0</v>
      </c>
    </row>
    <row r="59" spans="4:29">
      <c r="V59" s="42">
        <f t="shared" si="11"/>
        <v>0.4</v>
      </c>
      <c r="X59">
        <f t="shared" si="12"/>
        <v>0</v>
      </c>
    </row>
    <row r="60" spans="4:29">
      <c r="V60" s="42">
        <f t="shared" si="11"/>
        <v>-9.1135714657839456E-2</v>
      </c>
      <c r="X60">
        <f t="shared" si="12"/>
        <v>-9.1135714657839456E-2</v>
      </c>
    </row>
    <row r="61" spans="4:29">
      <c r="V61" s="42">
        <f t="shared" si="11"/>
        <v>0.15</v>
      </c>
      <c r="X61">
        <f t="shared" si="12"/>
        <v>0</v>
      </c>
    </row>
    <row r="62" spans="4:29">
      <c r="V62" s="42">
        <f t="shared" si="11"/>
        <v>0.08</v>
      </c>
      <c r="X62">
        <f t="shared" si="12"/>
        <v>0</v>
      </c>
      <c r="AC62" t="s">
        <v>32</v>
      </c>
    </row>
    <row r="63" spans="4:29">
      <c r="V63" s="42">
        <f t="shared" si="11"/>
        <v>0.10886428534216053</v>
      </c>
      <c r="X63">
        <f t="shared" si="12"/>
        <v>0.10886428534216053</v>
      </c>
    </row>
    <row r="64" spans="4:29">
      <c r="V64" s="42">
        <f t="shared" si="11"/>
        <v>0.5</v>
      </c>
      <c r="X64">
        <f t="shared" si="12"/>
        <v>0</v>
      </c>
    </row>
    <row r="65" spans="22:29">
      <c r="V65" s="42">
        <f t="shared" si="11"/>
        <v>0.4</v>
      </c>
      <c r="X65">
        <f t="shared" si="12"/>
        <v>0</v>
      </c>
      <c r="Z65">
        <f>SUM(X50:X85)</f>
        <v>0.70637142410592646</v>
      </c>
      <c r="AA65">
        <f>Z65+W4</f>
        <v>1.7063714241059265</v>
      </c>
      <c r="AC65" s="25">
        <f>1/(1+EXP(-AA65))</f>
        <v>0.84636504873616369</v>
      </c>
    </row>
    <row r="66" spans="22:29">
      <c r="V66" s="42">
        <f t="shared" si="11"/>
        <v>0.10886428534216053</v>
      </c>
      <c r="X66">
        <f t="shared" si="12"/>
        <v>0.10886428534216053</v>
      </c>
    </row>
    <row r="67" spans="22:29">
      <c r="V67" s="42">
        <f t="shared" si="11"/>
        <v>0.5</v>
      </c>
      <c r="X67">
        <f t="shared" si="12"/>
        <v>0</v>
      </c>
    </row>
    <row r="68" spans="22:29">
      <c r="V68" s="42">
        <f t="shared" si="11"/>
        <v>0.4</v>
      </c>
      <c r="X68">
        <f t="shared" si="12"/>
        <v>0</v>
      </c>
    </row>
    <row r="69" spans="22:29">
      <c r="V69" s="42">
        <f t="shared" si="11"/>
        <v>0.1</v>
      </c>
      <c r="X69">
        <f t="shared" si="12"/>
        <v>0</v>
      </c>
    </row>
    <row r="70" spans="22:29">
      <c r="V70" s="42">
        <f t="shared" si="11"/>
        <v>-4.1135714657839467E-2</v>
      </c>
      <c r="X70">
        <f t="shared" si="12"/>
        <v>-4.1135714657839467E-2</v>
      </c>
    </row>
    <row r="71" spans="22:29">
      <c r="V71" s="42">
        <f t="shared" si="11"/>
        <v>0.10886428534216053</v>
      </c>
      <c r="X71">
        <f t="shared" si="12"/>
        <v>0.10886428534216053</v>
      </c>
    </row>
    <row r="72" spans="22:29">
      <c r="V72" s="42">
        <f t="shared" si="11"/>
        <v>0.30886428534216054</v>
      </c>
      <c r="X72">
        <f t="shared" si="12"/>
        <v>0.30886428534216054</v>
      </c>
    </row>
    <row r="73" spans="22:29">
      <c r="V73" s="42">
        <f t="shared" si="11"/>
        <v>0.4</v>
      </c>
      <c r="X73">
        <f t="shared" si="12"/>
        <v>0</v>
      </c>
    </row>
    <row r="74" spans="22:29">
      <c r="V74" s="42">
        <f t="shared" si="11"/>
        <v>0.1</v>
      </c>
      <c r="X74">
        <f t="shared" si="12"/>
        <v>0</v>
      </c>
    </row>
    <row r="75" spans="22:29">
      <c r="V75" s="42">
        <f t="shared" si="11"/>
        <v>0.15</v>
      </c>
      <c r="X75">
        <f t="shared" si="12"/>
        <v>0</v>
      </c>
    </row>
    <row r="76" spans="22:29">
      <c r="V76" s="42">
        <f t="shared" si="11"/>
        <v>0.08</v>
      </c>
      <c r="X76">
        <f t="shared" si="12"/>
        <v>0</v>
      </c>
    </row>
    <row r="77" spans="22:29">
      <c r="V77" s="42">
        <f t="shared" si="11"/>
        <v>0.01</v>
      </c>
      <c r="X77">
        <f t="shared" si="12"/>
        <v>0</v>
      </c>
    </row>
    <row r="78" spans="22:29">
      <c r="V78" s="42">
        <f t="shared" si="11"/>
        <v>0.10886428534216053</v>
      </c>
      <c r="X78">
        <f t="shared" si="12"/>
        <v>0.10886428534216053</v>
      </c>
    </row>
    <row r="79" spans="22:29">
      <c r="V79" s="42">
        <f t="shared" si="11"/>
        <v>0.3</v>
      </c>
      <c r="X79">
        <f t="shared" si="12"/>
        <v>0</v>
      </c>
    </row>
    <row r="80" spans="22:29">
      <c r="V80" s="42">
        <f t="shared" si="11"/>
        <v>0.5</v>
      </c>
      <c r="X80">
        <f t="shared" si="12"/>
        <v>0</v>
      </c>
    </row>
    <row r="81" spans="22:24">
      <c r="V81" s="42">
        <f t="shared" si="11"/>
        <v>0.4</v>
      </c>
      <c r="X81">
        <f t="shared" si="12"/>
        <v>0</v>
      </c>
    </row>
    <row r="82" spans="22:24">
      <c r="V82" s="42">
        <f t="shared" si="11"/>
        <v>-9.1135714657839456E-2</v>
      </c>
      <c r="X82">
        <f t="shared" si="12"/>
        <v>-9.1135714657839456E-2</v>
      </c>
    </row>
    <row r="83" spans="22:24">
      <c r="V83" s="42">
        <f t="shared" si="11"/>
        <v>-4.1135714657839467E-2</v>
      </c>
      <c r="X83">
        <f t="shared" si="12"/>
        <v>-4.1135714657839467E-2</v>
      </c>
    </row>
    <row r="84" spans="22:24">
      <c r="V84" s="42">
        <f t="shared" si="11"/>
        <v>0.08</v>
      </c>
      <c r="X84">
        <f t="shared" si="12"/>
        <v>0</v>
      </c>
    </row>
    <row r="85" spans="22:24">
      <c r="V85" s="42">
        <f t="shared" si="11"/>
        <v>0.01</v>
      </c>
      <c r="X85">
        <f t="shared" si="12"/>
        <v>0</v>
      </c>
    </row>
  </sheetData>
  <conditionalFormatting sqref="B11:J28">
    <cfRule type="colorScale" priority="4">
      <colorScale>
        <cfvo type="min"/>
        <cfvo type="max"/>
        <color theme="1"/>
        <color theme="0"/>
      </colorScale>
    </cfRule>
  </conditionalFormatting>
  <conditionalFormatting sqref="L11:Q16">
    <cfRule type="colorScale" priority="3">
      <colorScale>
        <cfvo type="min"/>
        <cfvo type="max"/>
        <color theme="1"/>
        <color theme="0"/>
      </colorScale>
    </cfRule>
  </conditionalFormatting>
  <conditionalFormatting sqref="D42:I58">
    <cfRule type="colorScale" priority="2">
      <colorScale>
        <cfvo type="min"/>
        <cfvo type="max"/>
        <color theme="1"/>
        <color theme="0"/>
      </colorScale>
    </cfRule>
  </conditionalFormatting>
  <conditionalFormatting sqref="I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{5EDEA997-350B-674B-BC22-2CC53A90816B}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DEA997-350B-674B-BC22-2CC53A9081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4F0B-7EB6-BC45-A59C-EC06163B4DDC}">
  <dimension ref="B1:GH126"/>
  <sheetViews>
    <sheetView tabSelected="1" topLeftCell="BR42" zoomScaleNormal="100" workbookViewId="0">
      <selection activeCell="HO133" sqref="HO133"/>
    </sheetView>
  </sheetViews>
  <sheetFormatPr baseColWidth="10" defaultColWidth="0.6640625" defaultRowHeight="3" customHeight="1"/>
  <sheetData>
    <row r="1" spans="2:9" ht="3" customHeight="1">
      <c r="B1" s="44"/>
      <c r="C1" s="44"/>
      <c r="D1" s="44"/>
      <c r="E1" s="44"/>
      <c r="F1" s="44"/>
      <c r="G1" s="44"/>
      <c r="H1" s="44"/>
      <c r="I1" s="44"/>
    </row>
    <row r="2" spans="2:9" ht="3" customHeight="1">
      <c r="B2" s="44"/>
      <c r="C2" s="44"/>
      <c r="D2" s="44"/>
      <c r="E2" s="44"/>
      <c r="F2" s="44"/>
      <c r="G2" s="44"/>
      <c r="H2" s="44"/>
      <c r="I2" s="44"/>
    </row>
    <row r="3" spans="2:9" ht="3" customHeight="1">
      <c r="B3" s="44"/>
      <c r="C3" s="44"/>
      <c r="D3" s="44"/>
      <c r="E3" s="44"/>
      <c r="F3" s="44"/>
      <c r="G3" s="44"/>
      <c r="H3" s="44"/>
      <c r="I3" s="44"/>
    </row>
    <row r="4" spans="2:9" ht="3" customHeight="1">
      <c r="B4" s="44"/>
      <c r="C4" s="44"/>
      <c r="D4" s="44"/>
      <c r="E4" s="44"/>
      <c r="F4" s="44"/>
      <c r="G4" s="44"/>
      <c r="H4" s="44"/>
      <c r="I4" s="44"/>
    </row>
    <row r="5" spans="2:9" ht="3" customHeight="1">
      <c r="B5" s="44"/>
      <c r="C5" s="44"/>
      <c r="D5" s="44"/>
      <c r="E5" s="44"/>
      <c r="F5" s="44"/>
      <c r="G5" s="44"/>
      <c r="H5" s="44"/>
      <c r="I5" s="44"/>
    </row>
    <row r="6" spans="2:9" ht="3" customHeight="1">
      <c r="B6" s="44"/>
      <c r="C6" s="44"/>
      <c r="D6" s="44"/>
      <c r="E6" s="44"/>
      <c r="F6" s="44"/>
      <c r="G6" s="44"/>
      <c r="H6" s="44"/>
      <c r="I6" s="44"/>
    </row>
    <row r="7" spans="2:9" ht="3" customHeight="1">
      <c r="B7" s="44"/>
      <c r="C7" s="44"/>
      <c r="D7" s="44"/>
      <c r="E7" s="44"/>
      <c r="F7" s="44"/>
      <c r="G7" s="44"/>
      <c r="H7" s="44"/>
      <c r="I7" s="44"/>
    </row>
    <row r="8" spans="2:9" ht="3" customHeight="1">
      <c r="B8" s="44"/>
      <c r="C8" s="44"/>
      <c r="D8" s="44"/>
      <c r="E8" s="44"/>
      <c r="F8" s="44"/>
      <c r="G8" s="44"/>
      <c r="H8" s="44"/>
      <c r="I8" s="44"/>
    </row>
    <row r="9" spans="2:9" ht="3" customHeight="1">
      <c r="B9" s="44"/>
      <c r="C9" s="44"/>
      <c r="D9" s="44"/>
      <c r="E9" s="44"/>
      <c r="F9" s="44"/>
      <c r="G9" s="44"/>
      <c r="H9" s="44"/>
      <c r="I9" s="44"/>
    </row>
    <row r="10" spans="2:9" ht="3" customHeight="1">
      <c r="B10" s="44"/>
      <c r="C10" s="44"/>
      <c r="D10" s="44"/>
      <c r="E10" s="44"/>
      <c r="F10" s="44"/>
      <c r="G10" s="44"/>
      <c r="H10" s="44"/>
      <c r="I10" s="44"/>
    </row>
    <row r="11" spans="2:9" ht="3" customHeight="1">
      <c r="B11" s="44"/>
      <c r="C11" s="44"/>
      <c r="D11" s="44"/>
      <c r="E11" s="44"/>
      <c r="F11" s="44"/>
      <c r="G11" s="44"/>
      <c r="H11" s="44"/>
      <c r="I11" s="44"/>
    </row>
    <row r="12" spans="2:9" ht="3" customHeight="1">
      <c r="B12" s="44"/>
      <c r="C12" s="44"/>
      <c r="D12" s="44"/>
      <c r="E12" s="44"/>
      <c r="F12" s="44"/>
      <c r="G12" s="44"/>
      <c r="H12" s="44"/>
      <c r="I12" s="44"/>
    </row>
    <row r="13" spans="2:9" ht="3" customHeight="1">
      <c r="B13" s="44"/>
      <c r="C13" s="44"/>
      <c r="D13" s="44"/>
      <c r="E13" s="44"/>
      <c r="F13" s="44"/>
      <c r="G13" s="44"/>
      <c r="H13" s="44"/>
      <c r="I13" s="44"/>
    </row>
    <row r="14" spans="2:9" ht="3" customHeight="1">
      <c r="B14" s="44"/>
      <c r="C14" s="44"/>
      <c r="D14" s="44"/>
      <c r="E14" s="44"/>
      <c r="F14" s="44"/>
      <c r="G14" s="44"/>
      <c r="H14" s="44"/>
      <c r="I14" s="44"/>
    </row>
    <row r="15" spans="2:9" ht="3" customHeight="1">
      <c r="B15" s="44"/>
      <c r="C15" s="44"/>
      <c r="D15" s="44"/>
      <c r="E15" s="44"/>
      <c r="F15" s="44"/>
      <c r="G15" s="44"/>
      <c r="H15" s="44"/>
      <c r="I15" s="44"/>
    </row>
    <row r="16" spans="2:9" ht="3" customHeight="1">
      <c r="B16" s="44"/>
      <c r="C16" s="44"/>
      <c r="D16" s="44"/>
      <c r="E16" s="44"/>
      <c r="F16" s="44"/>
      <c r="G16" s="44"/>
      <c r="H16" s="44"/>
      <c r="I16" s="44"/>
    </row>
    <row r="17" spans="2:9" ht="3" customHeight="1">
      <c r="B17" s="44"/>
      <c r="C17" s="44"/>
      <c r="D17" s="44"/>
      <c r="E17" s="44"/>
      <c r="F17" s="44"/>
      <c r="G17" s="44"/>
      <c r="H17" s="44"/>
      <c r="I17" s="44"/>
    </row>
    <row r="18" spans="2:9" ht="3" customHeight="1">
      <c r="B18" s="44"/>
      <c r="C18" s="44"/>
      <c r="D18" s="44"/>
      <c r="E18" s="44"/>
      <c r="F18" s="44"/>
      <c r="G18" s="44"/>
      <c r="H18" s="44"/>
      <c r="I18" s="44"/>
    </row>
    <row r="19" spans="2:9" ht="3" customHeight="1">
      <c r="B19" s="44"/>
      <c r="C19" s="44"/>
      <c r="D19" s="44"/>
      <c r="E19" s="44"/>
      <c r="F19" s="44"/>
      <c r="G19" s="44"/>
      <c r="H19" s="44"/>
      <c r="I19" s="44"/>
    </row>
    <row r="20" spans="2:9" ht="3" customHeight="1">
      <c r="B20" s="44"/>
      <c r="C20" s="44"/>
      <c r="D20" s="44"/>
      <c r="E20" s="44"/>
      <c r="F20" s="44"/>
      <c r="G20" s="44"/>
      <c r="H20" s="44"/>
      <c r="I20" s="44"/>
    </row>
    <row r="21" spans="2:9" ht="3" customHeight="1">
      <c r="B21" s="44"/>
      <c r="C21" s="44"/>
      <c r="D21" s="44"/>
      <c r="E21" s="44"/>
      <c r="F21" s="44"/>
      <c r="G21" s="44"/>
      <c r="H21" s="44"/>
      <c r="I21" s="44"/>
    </row>
    <row r="22" spans="2:9" ht="3" customHeight="1">
      <c r="B22" s="44"/>
      <c r="C22" s="44"/>
      <c r="D22" s="44"/>
      <c r="E22" s="44"/>
      <c r="F22" s="44"/>
      <c r="G22" s="44"/>
      <c r="H22" s="44"/>
      <c r="I22" s="44"/>
    </row>
    <row r="23" spans="2:9" ht="3" customHeight="1">
      <c r="B23" s="44"/>
      <c r="C23" s="44"/>
      <c r="D23" s="44"/>
      <c r="E23" s="44"/>
      <c r="F23" s="44"/>
      <c r="G23" s="44"/>
      <c r="H23" s="44"/>
      <c r="I23" s="44"/>
    </row>
    <row r="24" spans="2:9" ht="3" customHeight="1">
      <c r="B24" s="44"/>
      <c r="C24" s="44"/>
      <c r="D24" s="44"/>
      <c r="E24" s="44"/>
      <c r="F24" s="44"/>
      <c r="G24" s="44"/>
      <c r="H24" s="44"/>
      <c r="I24" s="44"/>
    </row>
    <row r="25" spans="2:9" ht="3" customHeight="1">
      <c r="B25" s="44"/>
      <c r="C25" s="44"/>
      <c r="D25" s="44"/>
      <c r="E25" s="44"/>
      <c r="F25" s="44"/>
      <c r="G25" s="44"/>
      <c r="H25" s="44"/>
      <c r="I25" s="44"/>
    </row>
    <row r="26" spans="2:9" ht="3" customHeight="1">
      <c r="B26" s="44"/>
      <c r="C26" s="44"/>
      <c r="D26" s="44"/>
      <c r="E26" s="44"/>
      <c r="F26" s="44"/>
      <c r="G26" s="44"/>
      <c r="H26" s="44"/>
      <c r="I26" s="44"/>
    </row>
    <row r="27" spans="2:9" ht="3" customHeight="1">
      <c r="B27" s="44"/>
      <c r="C27" s="44"/>
      <c r="D27" s="44"/>
      <c r="E27" s="44"/>
      <c r="F27" s="44"/>
      <c r="G27" s="44"/>
      <c r="H27" s="44"/>
      <c r="I27" s="44"/>
    </row>
    <row r="28" spans="2:9" ht="3" customHeight="1">
      <c r="B28" s="44"/>
      <c r="C28" s="44"/>
      <c r="D28" s="44"/>
      <c r="E28" s="44"/>
      <c r="F28" s="44"/>
      <c r="G28" s="44"/>
      <c r="H28" s="44"/>
      <c r="I28" s="44"/>
    </row>
    <row r="29" spans="2:9" ht="3" customHeight="1">
      <c r="B29" s="44"/>
      <c r="C29" s="44"/>
      <c r="D29" s="44"/>
      <c r="E29" s="44"/>
      <c r="F29" s="44"/>
      <c r="G29" s="44"/>
      <c r="H29" s="44"/>
      <c r="I29" s="44"/>
    </row>
    <row r="30" spans="2:9" ht="3" customHeight="1">
      <c r="B30" s="44"/>
      <c r="C30" s="44"/>
      <c r="D30" s="44"/>
      <c r="E30" s="44"/>
      <c r="F30" s="44"/>
      <c r="G30" s="44"/>
      <c r="H30" s="44"/>
      <c r="I30" s="44"/>
    </row>
    <row r="31" spans="2:9" ht="3" customHeight="1">
      <c r="B31" s="44"/>
      <c r="C31" s="44"/>
      <c r="D31" s="44"/>
      <c r="E31" s="44"/>
      <c r="F31" s="44"/>
      <c r="G31" s="44"/>
      <c r="H31" s="44"/>
      <c r="I31" s="44"/>
    </row>
    <row r="32" spans="2:9" ht="3" customHeight="1">
      <c r="B32" s="44"/>
      <c r="C32" s="44"/>
      <c r="D32" s="44"/>
      <c r="E32" s="44"/>
      <c r="F32" s="44"/>
      <c r="G32" s="44"/>
      <c r="H32" s="44"/>
      <c r="I32" s="44"/>
    </row>
    <row r="33" spans="2:9" ht="3" customHeight="1">
      <c r="B33" s="44"/>
      <c r="C33" s="44"/>
      <c r="D33" s="44"/>
      <c r="E33" s="44"/>
      <c r="F33" s="44"/>
      <c r="G33" s="44"/>
      <c r="H33" s="44"/>
      <c r="I33" s="44"/>
    </row>
    <row r="34" spans="2:9" ht="3" customHeight="1">
      <c r="B34" s="44"/>
      <c r="C34" s="44"/>
      <c r="D34" s="44"/>
      <c r="E34" s="44"/>
      <c r="F34" s="44"/>
      <c r="G34" s="44"/>
      <c r="H34" s="44"/>
      <c r="I34" s="44"/>
    </row>
    <row r="35" spans="2:9" ht="3" customHeight="1">
      <c r="B35" s="44"/>
      <c r="C35" s="44"/>
      <c r="D35" s="44"/>
      <c r="E35" s="44"/>
      <c r="F35" s="44"/>
      <c r="G35" s="44"/>
      <c r="H35" s="44"/>
      <c r="I35" s="44"/>
    </row>
    <row r="36" spans="2:9" ht="3" customHeight="1">
      <c r="B36" s="44"/>
      <c r="C36" s="44"/>
      <c r="D36" s="44"/>
      <c r="E36" s="44"/>
      <c r="F36" s="44"/>
      <c r="G36" s="44"/>
      <c r="H36" s="44"/>
      <c r="I36" s="44"/>
    </row>
    <row r="126" spans="188:190" ht="3" customHeight="1">
      <c r="GF126" s="45"/>
      <c r="GG126" s="46"/>
      <c r="GH126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BEF8-A394-D74D-B187-7B5650465E47}">
  <dimension ref="A1"/>
  <sheetViews>
    <sheetView zoomScale="91" zoomScaleNormal="91" workbookViewId="0">
      <selection activeCell="BH33" sqref="BH33"/>
    </sheetView>
  </sheetViews>
  <sheetFormatPr baseColWidth="10" defaultColWidth="3.1640625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Imagen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Urias Luis Felipe</dc:creator>
  <cp:lastModifiedBy>Marin Urias Luis Felipe</cp:lastModifiedBy>
  <dcterms:created xsi:type="dcterms:W3CDTF">2024-07-08T20:28:29Z</dcterms:created>
  <dcterms:modified xsi:type="dcterms:W3CDTF">2024-07-22T16:14:00Z</dcterms:modified>
</cp:coreProperties>
</file>