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fernando/Dropbox/my_files/research/ISR/results/5-31.08.2017/"/>
    </mc:Choice>
  </mc:AlternateContent>
  <bookViews>
    <workbookView xWindow="0" yWindow="460" windowWidth="25600" windowHeight="14680" tabRatio="500"/>
  </bookViews>
  <sheets>
    <sheet name="Input-output space" sheetId="2" r:id="rId1"/>
    <sheet name="Synthetic datasets" sheetId="5" r:id="rId2"/>
    <sheet name="Analysis - Remoteness, L1" sheetId="4" r:id="rId3"/>
    <sheet name="PPB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8" i="5" l="1"/>
  <c r="AE7" i="5"/>
  <c r="AC8" i="5"/>
  <c r="AC7" i="5"/>
  <c r="AA8" i="5"/>
  <c r="AA7" i="5"/>
  <c r="Y8" i="5"/>
  <c r="Y7" i="5"/>
  <c r="W8" i="5"/>
  <c r="W7" i="5"/>
  <c r="U8" i="5"/>
  <c r="U7" i="5"/>
  <c r="S8" i="5"/>
  <c r="S7" i="5"/>
  <c r="Q8" i="5"/>
  <c r="Q7" i="5"/>
  <c r="O8" i="5"/>
  <c r="O7" i="5"/>
  <c r="M8" i="5"/>
  <c r="M7" i="5"/>
  <c r="K8" i="5"/>
  <c r="K7" i="5"/>
  <c r="I8" i="5"/>
  <c r="I7" i="5"/>
  <c r="G8" i="5"/>
  <c r="G7" i="5"/>
  <c r="E8" i="5"/>
  <c r="E7" i="5"/>
  <c r="C8" i="5"/>
  <c r="C7" i="5"/>
  <c r="G5" i="3"/>
  <c r="F5" i="3"/>
  <c r="F7" i="3"/>
  <c r="J237" i="2"/>
  <c r="L237" i="2"/>
  <c r="H233" i="2"/>
  <c r="P246" i="2"/>
  <c r="N246" i="2"/>
  <c r="L246" i="2"/>
  <c r="J246" i="2"/>
  <c r="H246" i="2"/>
  <c r="F246" i="2"/>
  <c r="P242" i="2"/>
  <c r="N242" i="2"/>
  <c r="L242" i="2"/>
  <c r="J242" i="2"/>
  <c r="H242" i="2"/>
  <c r="F242" i="2"/>
  <c r="J238" i="2"/>
  <c r="P238" i="2"/>
  <c r="N238" i="2"/>
  <c r="L238" i="2"/>
  <c r="H238" i="2"/>
  <c r="F238" i="2"/>
  <c r="P234" i="2"/>
  <c r="N234" i="2"/>
  <c r="L234" i="2"/>
  <c r="J234" i="2"/>
  <c r="H234" i="2"/>
  <c r="F234" i="2"/>
  <c r="O5" i="2"/>
  <c r="N7" i="2"/>
  <c r="O21" i="2"/>
  <c r="N23" i="2"/>
  <c r="O37" i="2"/>
  <c r="N39" i="2"/>
  <c r="O53" i="2"/>
  <c r="N55" i="2"/>
  <c r="O69" i="2"/>
  <c r="N71" i="2"/>
  <c r="O85" i="2"/>
  <c r="N87" i="2"/>
  <c r="O101" i="2"/>
  <c r="N103" i="2"/>
  <c r="O117" i="2"/>
  <c r="N119" i="2"/>
  <c r="O133" i="2"/>
  <c r="N135" i="2"/>
  <c r="O149" i="2"/>
  <c r="N151" i="2"/>
  <c r="O165" i="2"/>
  <c r="N167" i="2"/>
  <c r="O181" i="2"/>
  <c r="N183" i="2"/>
  <c r="O197" i="2"/>
  <c r="N199" i="2"/>
  <c r="O213" i="2"/>
  <c r="N215" i="2"/>
  <c r="N233" i="2"/>
  <c r="O9" i="2"/>
  <c r="N11" i="2"/>
  <c r="O25" i="2"/>
  <c r="N27" i="2"/>
  <c r="O41" i="2"/>
  <c r="N43" i="2"/>
  <c r="O57" i="2"/>
  <c r="N59" i="2"/>
  <c r="O73" i="2"/>
  <c r="N75" i="2"/>
  <c r="O89" i="2"/>
  <c r="N91" i="2"/>
  <c r="O105" i="2"/>
  <c r="N107" i="2"/>
  <c r="O121" i="2"/>
  <c r="N123" i="2"/>
  <c r="O137" i="2"/>
  <c r="N139" i="2"/>
  <c r="O153" i="2"/>
  <c r="N155" i="2"/>
  <c r="O169" i="2"/>
  <c r="N171" i="2"/>
  <c r="O185" i="2"/>
  <c r="N187" i="2"/>
  <c r="O201" i="2"/>
  <c r="N203" i="2"/>
  <c r="O217" i="2"/>
  <c r="N219" i="2"/>
  <c r="N237" i="2"/>
  <c r="O13" i="2"/>
  <c r="N15" i="2"/>
  <c r="O29" i="2"/>
  <c r="N31" i="2"/>
  <c r="O45" i="2"/>
  <c r="N47" i="2"/>
  <c r="O61" i="2"/>
  <c r="N63" i="2"/>
  <c r="O77" i="2"/>
  <c r="N79" i="2"/>
  <c r="O93" i="2"/>
  <c r="N95" i="2"/>
  <c r="O109" i="2"/>
  <c r="N111" i="2"/>
  <c r="O125" i="2"/>
  <c r="N127" i="2"/>
  <c r="O141" i="2"/>
  <c r="N143" i="2"/>
  <c r="O157" i="2"/>
  <c r="N159" i="2"/>
  <c r="O173" i="2"/>
  <c r="N175" i="2"/>
  <c r="O189" i="2"/>
  <c r="N191" i="2"/>
  <c r="O205" i="2"/>
  <c r="N207" i="2"/>
  <c r="O221" i="2"/>
  <c r="N223" i="2"/>
  <c r="N241" i="2"/>
  <c r="O17" i="2"/>
  <c r="N19" i="2"/>
  <c r="O33" i="2"/>
  <c r="N35" i="2"/>
  <c r="O49" i="2"/>
  <c r="N51" i="2"/>
  <c r="O65" i="2"/>
  <c r="N67" i="2"/>
  <c r="O81" i="2"/>
  <c r="N83" i="2"/>
  <c r="O97" i="2"/>
  <c r="N99" i="2"/>
  <c r="O113" i="2"/>
  <c r="N115" i="2"/>
  <c r="O129" i="2"/>
  <c r="N131" i="2"/>
  <c r="O145" i="2"/>
  <c r="N147" i="2"/>
  <c r="O161" i="2"/>
  <c r="N163" i="2"/>
  <c r="O177" i="2"/>
  <c r="N179" i="2"/>
  <c r="O193" i="2"/>
  <c r="N195" i="2"/>
  <c r="O209" i="2"/>
  <c r="N211" i="2"/>
  <c r="O225" i="2"/>
  <c r="N227" i="2"/>
  <c r="N245" i="2"/>
  <c r="N251" i="2"/>
  <c r="Q5" i="2"/>
  <c r="P7" i="2"/>
  <c r="Q21" i="2"/>
  <c r="P23" i="2"/>
  <c r="Q37" i="2"/>
  <c r="P39" i="2"/>
  <c r="Q53" i="2"/>
  <c r="P55" i="2"/>
  <c r="Q69" i="2"/>
  <c r="P71" i="2"/>
  <c r="Q85" i="2"/>
  <c r="P87" i="2"/>
  <c r="Q101" i="2"/>
  <c r="P103" i="2"/>
  <c r="Q117" i="2"/>
  <c r="P119" i="2"/>
  <c r="Q133" i="2"/>
  <c r="P135" i="2"/>
  <c r="Q149" i="2"/>
  <c r="P151" i="2"/>
  <c r="Q165" i="2"/>
  <c r="P167" i="2"/>
  <c r="Q181" i="2"/>
  <c r="P183" i="2"/>
  <c r="Q197" i="2"/>
  <c r="P199" i="2"/>
  <c r="Q213" i="2"/>
  <c r="P215" i="2"/>
  <c r="P233" i="2"/>
  <c r="Q9" i="2"/>
  <c r="P11" i="2"/>
  <c r="Q25" i="2"/>
  <c r="P27" i="2"/>
  <c r="Q41" i="2"/>
  <c r="P43" i="2"/>
  <c r="Q57" i="2"/>
  <c r="P59" i="2"/>
  <c r="Q73" i="2"/>
  <c r="P75" i="2"/>
  <c r="Q89" i="2"/>
  <c r="P91" i="2"/>
  <c r="Q105" i="2"/>
  <c r="P107" i="2"/>
  <c r="Q121" i="2"/>
  <c r="P123" i="2"/>
  <c r="Q137" i="2"/>
  <c r="P139" i="2"/>
  <c r="Q153" i="2"/>
  <c r="P155" i="2"/>
  <c r="Q169" i="2"/>
  <c r="P171" i="2"/>
  <c r="Q185" i="2"/>
  <c r="P187" i="2"/>
  <c r="Q201" i="2"/>
  <c r="P203" i="2"/>
  <c r="Q217" i="2"/>
  <c r="P219" i="2"/>
  <c r="P237" i="2"/>
  <c r="Q13" i="2"/>
  <c r="P15" i="2"/>
  <c r="Q29" i="2"/>
  <c r="P31" i="2"/>
  <c r="Q45" i="2"/>
  <c r="P47" i="2"/>
  <c r="Q61" i="2"/>
  <c r="P63" i="2"/>
  <c r="Q77" i="2"/>
  <c r="P79" i="2"/>
  <c r="Q93" i="2"/>
  <c r="P95" i="2"/>
  <c r="Q109" i="2"/>
  <c r="P111" i="2"/>
  <c r="Q125" i="2"/>
  <c r="P127" i="2"/>
  <c r="Q141" i="2"/>
  <c r="P143" i="2"/>
  <c r="Q157" i="2"/>
  <c r="P159" i="2"/>
  <c r="Q173" i="2"/>
  <c r="P175" i="2"/>
  <c r="Q189" i="2"/>
  <c r="P191" i="2"/>
  <c r="Q205" i="2"/>
  <c r="P207" i="2"/>
  <c r="Q221" i="2"/>
  <c r="P223" i="2"/>
  <c r="P241" i="2"/>
  <c r="Q17" i="2"/>
  <c r="P19" i="2"/>
  <c r="Q33" i="2"/>
  <c r="P35" i="2"/>
  <c r="Q49" i="2"/>
  <c r="P51" i="2"/>
  <c r="Q65" i="2"/>
  <c r="P67" i="2"/>
  <c r="Q81" i="2"/>
  <c r="P83" i="2"/>
  <c r="Q97" i="2"/>
  <c r="P99" i="2"/>
  <c r="Q113" i="2"/>
  <c r="P115" i="2"/>
  <c r="Q129" i="2"/>
  <c r="P131" i="2"/>
  <c r="Q145" i="2"/>
  <c r="P147" i="2"/>
  <c r="Q161" i="2"/>
  <c r="P163" i="2"/>
  <c r="Q177" i="2"/>
  <c r="P179" i="2"/>
  <c r="Q193" i="2"/>
  <c r="P195" i="2"/>
  <c r="Q209" i="2"/>
  <c r="P211" i="2"/>
  <c r="Q225" i="2"/>
  <c r="P227" i="2"/>
  <c r="P245" i="2"/>
  <c r="P251" i="2"/>
  <c r="V251" i="2"/>
  <c r="K5" i="2"/>
  <c r="J7" i="2"/>
  <c r="K21" i="2"/>
  <c r="J23" i="2"/>
  <c r="K37" i="2"/>
  <c r="J39" i="2"/>
  <c r="K53" i="2"/>
  <c r="J55" i="2"/>
  <c r="K69" i="2"/>
  <c r="J71" i="2"/>
  <c r="K85" i="2"/>
  <c r="J87" i="2"/>
  <c r="K101" i="2"/>
  <c r="J103" i="2"/>
  <c r="K117" i="2"/>
  <c r="J119" i="2"/>
  <c r="K133" i="2"/>
  <c r="J135" i="2"/>
  <c r="K149" i="2"/>
  <c r="J151" i="2"/>
  <c r="K165" i="2"/>
  <c r="J167" i="2"/>
  <c r="K181" i="2"/>
  <c r="J183" i="2"/>
  <c r="K197" i="2"/>
  <c r="J199" i="2"/>
  <c r="K213" i="2"/>
  <c r="J215" i="2"/>
  <c r="J233" i="2"/>
  <c r="K9" i="2"/>
  <c r="J11" i="2"/>
  <c r="K25" i="2"/>
  <c r="J27" i="2"/>
  <c r="K41" i="2"/>
  <c r="J43" i="2"/>
  <c r="K57" i="2"/>
  <c r="J59" i="2"/>
  <c r="K73" i="2"/>
  <c r="J75" i="2"/>
  <c r="K89" i="2"/>
  <c r="J91" i="2"/>
  <c r="K105" i="2"/>
  <c r="J107" i="2"/>
  <c r="K121" i="2"/>
  <c r="J123" i="2"/>
  <c r="K137" i="2"/>
  <c r="J139" i="2"/>
  <c r="K153" i="2"/>
  <c r="J155" i="2"/>
  <c r="K169" i="2"/>
  <c r="J171" i="2"/>
  <c r="K185" i="2"/>
  <c r="J187" i="2"/>
  <c r="K201" i="2"/>
  <c r="J203" i="2"/>
  <c r="K217" i="2"/>
  <c r="J219" i="2"/>
  <c r="K13" i="2"/>
  <c r="J15" i="2"/>
  <c r="K29" i="2"/>
  <c r="J31" i="2"/>
  <c r="K45" i="2"/>
  <c r="J47" i="2"/>
  <c r="K61" i="2"/>
  <c r="J63" i="2"/>
  <c r="K77" i="2"/>
  <c r="J79" i="2"/>
  <c r="K93" i="2"/>
  <c r="J95" i="2"/>
  <c r="K109" i="2"/>
  <c r="J111" i="2"/>
  <c r="K125" i="2"/>
  <c r="J127" i="2"/>
  <c r="K141" i="2"/>
  <c r="J143" i="2"/>
  <c r="K157" i="2"/>
  <c r="J159" i="2"/>
  <c r="K173" i="2"/>
  <c r="J175" i="2"/>
  <c r="K189" i="2"/>
  <c r="J191" i="2"/>
  <c r="K205" i="2"/>
  <c r="J207" i="2"/>
  <c r="K221" i="2"/>
  <c r="J223" i="2"/>
  <c r="J241" i="2"/>
  <c r="K17" i="2"/>
  <c r="J19" i="2"/>
  <c r="K33" i="2"/>
  <c r="J35" i="2"/>
  <c r="K49" i="2"/>
  <c r="J51" i="2"/>
  <c r="K65" i="2"/>
  <c r="J67" i="2"/>
  <c r="K81" i="2"/>
  <c r="J83" i="2"/>
  <c r="K97" i="2"/>
  <c r="J99" i="2"/>
  <c r="K113" i="2"/>
  <c r="J115" i="2"/>
  <c r="K129" i="2"/>
  <c r="J131" i="2"/>
  <c r="K145" i="2"/>
  <c r="J147" i="2"/>
  <c r="K161" i="2"/>
  <c r="J163" i="2"/>
  <c r="K177" i="2"/>
  <c r="J179" i="2"/>
  <c r="K193" i="2"/>
  <c r="J195" i="2"/>
  <c r="K209" i="2"/>
  <c r="J211" i="2"/>
  <c r="K225" i="2"/>
  <c r="J227" i="2"/>
  <c r="J245" i="2"/>
  <c r="J251" i="2"/>
  <c r="M5" i="2"/>
  <c r="L7" i="2"/>
  <c r="M21" i="2"/>
  <c r="L23" i="2"/>
  <c r="M37" i="2"/>
  <c r="L39" i="2"/>
  <c r="M53" i="2"/>
  <c r="L55" i="2"/>
  <c r="M69" i="2"/>
  <c r="L71" i="2"/>
  <c r="M85" i="2"/>
  <c r="L87" i="2"/>
  <c r="M101" i="2"/>
  <c r="L103" i="2"/>
  <c r="M117" i="2"/>
  <c r="L119" i="2"/>
  <c r="M133" i="2"/>
  <c r="L135" i="2"/>
  <c r="M149" i="2"/>
  <c r="L151" i="2"/>
  <c r="M165" i="2"/>
  <c r="L167" i="2"/>
  <c r="M181" i="2"/>
  <c r="L183" i="2"/>
  <c r="M197" i="2"/>
  <c r="L199" i="2"/>
  <c r="M213" i="2"/>
  <c r="L215" i="2"/>
  <c r="L233" i="2"/>
  <c r="M9" i="2"/>
  <c r="L11" i="2"/>
  <c r="M25" i="2"/>
  <c r="L27" i="2"/>
  <c r="M41" i="2"/>
  <c r="L43" i="2"/>
  <c r="M57" i="2"/>
  <c r="L59" i="2"/>
  <c r="M73" i="2"/>
  <c r="L75" i="2"/>
  <c r="M89" i="2"/>
  <c r="L91" i="2"/>
  <c r="M105" i="2"/>
  <c r="L107" i="2"/>
  <c r="M121" i="2"/>
  <c r="L123" i="2"/>
  <c r="M137" i="2"/>
  <c r="L139" i="2"/>
  <c r="M153" i="2"/>
  <c r="L155" i="2"/>
  <c r="M169" i="2"/>
  <c r="L171" i="2"/>
  <c r="M185" i="2"/>
  <c r="L187" i="2"/>
  <c r="M201" i="2"/>
  <c r="L203" i="2"/>
  <c r="M217" i="2"/>
  <c r="L219" i="2"/>
  <c r="M13" i="2"/>
  <c r="L15" i="2"/>
  <c r="M29" i="2"/>
  <c r="L31" i="2"/>
  <c r="M45" i="2"/>
  <c r="L47" i="2"/>
  <c r="M61" i="2"/>
  <c r="L63" i="2"/>
  <c r="M77" i="2"/>
  <c r="L79" i="2"/>
  <c r="M93" i="2"/>
  <c r="L95" i="2"/>
  <c r="M109" i="2"/>
  <c r="L111" i="2"/>
  <c r="M125" i="2"/>
  <c r="L127" i="2"/>
  <c r="M141" i="2"/>
  <c r="L143" i="2"/>
  <c r="M157" i="2"/>
  <c r="L159" i="2"/>
  <c r="M173" i="2"/>
  <c r="L175" i="2"/>
  <c r="M189" i="2"/>
  <c r="L191" i="2"/>
  <c r="M205" i="2"/>
  <c r="L207" i="2"/>
  <c r="M221" i="2"/>
  <c r="L223" i="2"/>
  <c r="L241" i="2"/>
  <c r="M17" i="2"/>
  <c r="L19" i="2"/>
  <c r="M33" i="2"/>
  <c r="L35" i="2"/>
  <c r="M49" i="2"/>
  <c r="L51" i="2"/>
  <c r="M65" i="2"/>
  <c r="L67" i="2"/>
  <c r="M81" i="2"/>
  <c r="L83" i="2"/>
  <c r="M97" i="2"/>
  <c r="L99" i="2"/>
  <c r="M113" i="2"/>
  <c r="L115" i="2"/>
  <c r="M129" i="2"/>
  <c r="L131" i="2"/>
  <c r="M145" i="2"/>
  <c r="L147" i="2"/>
  <c r="M161" i="2"/>
  <c r="L163" i="2"/>
  <c r="M177" i="2"/>
  <c r="L179" i="2"/>
  <c r="M193" i="2"/>
  <c r="L195" i="2"/>
  <c r="M209" i="2"/>
  <c r="L211" i="2"/>
  <c r="M225" i="2"/>
  <c r="L227" i="2"/>
  <c r="L245" i="2"/>
  <c r="L251" i="2"/>
  <c r="U251" i="2"/>
  <c r="G5" i="2"/>
  <c r="F7" i="2"/>
  <c r="G21" i="2"/>
  <c r="F23" i="2"/>
  <c r="G37" i="2"/>
  <c r="F39" i="2"/>
  <c r="G53" i="2"/>
  <c r="F55" i="2"/>
  <c r="G69" i="2"/>
  <c r="F71" i="2"/>
  <c r="G85" i="2"/>
  <c r="F87" i="2"/>
  <c r="G101" i="2"/>
  <c r="F103" i="2"/>
  <c r="G117" i="2"/>
  <c r="F119" i="2"/>
  <c r="G133" i="2"/>
  <c r="F135" i="2"/>
  <c r="G149" i="2"/>
  <c r="F151" i="2"/>
  <c r="G165" i="2"/>
  <c r="F167" i="2"/>
  <c r="G181" i="2"/>
  <c r="F183" i="2"/>
  <c r="G197" i="2"/>
  <c r="F199" i="2"/>
  <c r="G213" i="2"/>
  <c r="F215" i="2"/>
  <c r="F233" i="2"/>
  <c r="G9" i="2"/>
  <c r="F11" i="2"/>
  <c r="G25" i="2"/>
  <c r="F27" i="2"/>
  <c r="G41" i="2"/>
  <c r="F43" i="2"/>
  <c r="G57" i="2"/>
  <c r="F59" i="2"/>
  <c r="G73" i="2"/>
  <c r="F75" i="2"/>
  <c r="G89" i="2"/>
  <c r="F91" i="2"/>
  <c r="G105" i="2"/>
  <c r="F107" i="2"/>
  <c r="G121" i="2"/>
  <c r="F123" i="2"/>
  <c r="G137" i="2"/>
  <c r="F139" i="2"/>
  <c r="G153" i="2"/>
  <c r="F155" i="2"/>
  <c r="G169" i="2"/>
  <c r="F171" i="2"/>
  <c r="G185" i="2"/>
  <c r="F187" i="2"/>
  <c r="G201" i="2"/>
  <c r="F203" i="2"/>
  <c r="G217" i="2"/>
  <c r="F219" i="2"/>
  <c r="F237" i="2"/>
  <c r="G13" i="2"/>
  <c r="F15" i="2"/>
  <c r="G29" i="2"/>
  <c r="F31" i="2"/>
  <c r="G45" i="2"/>
  <c r="F47" i="2"/>
  <c r="G61" i="2"/>
  <c r="F63" i="2"/>
  <c r="G77" i="2"/>
  <c r="F79" i="2"/>
  <c r="G93" i="2"/>
  <c r="F95" i="2"/>
  <c r="G109" i="2"/>
  <c r="F111" i="2"/>
  <c r="G125" i="2"/>
  <c r="F127" i="2"/>
  <c r="G141" i="2"/>
  <c r="F143" i="2"/>
  <c r="G157" i="2"/>
  <c r="F159" i="2"/>
  <c r="G173" i="2"/>
  <c r="F175" i="2"/>
  <c r="G189" i="2"/>
  <c r="F191" i="2"/>
  <c r="G205" i="2"/>
  <c r="F207" i="2"/>
  <c r="G221" i="2"/>
  <c r="F223" i="2"/>
  <c r="F241" i="2"/>
  <c r="G17" i="2"/>
  <c r="F19" i="2"/>
  <c r="G33" i="2"/>
  <c r="F35" i="2"/>
  <c r="G49" i="2"/>
  <c r="F51" i="2"/>
  <c r="G65" i="2"/>
  <c r="F67" i="2"/>
  <c r="G81" i="2"/>
  <c r="F83" i="2"/>
  <c r="G97" i="2"/>
  <c r="F99" i="2"/>
  <c r="G113" i="2"/>
  <c r="F115" i="2"/>
  <c r="G129" i="2"/>
  <c r="F131" i="2"/>
  <c r="G145" i="2"/>
  <c r="F147" i="2"/>
  <c r="G161" i="2"/>
  <c r="F163" i="2"/>
  <c r="G177" i="2"/>
  <c r="F179" i="2"/>
  <c r="G193" i="2"/>
  <c r="F195" i="2"/>
  <c r="G209" i="2"/>
  <c r="F211" i="2"/>
  <c r="G225" i="2"/>
  <c r="F227" i="2"/>
  <c r="F245" i="2"/>
  <c r="F251" i="2"/>
  <c r="I5" i="2"/>
  <c r="H7" i="2"/>
  <c r="I21" i="2"/>
  <c r="H23" i="2"/>
  <c r="I37" i="2"/>
  <c r="H39" i="2"/>
  <c r="I53" i="2"/>
  <c r="H55" i="2"/>
  <c r="I69" i="2"/>
  <c r="H71" i="2"/>
  <c r="I85" i="2"/>
  <c r="H87" i="2"/>
  <c r="I101" i="2"/>
  <c r="H103" i="2"/>
  <c r="I117" i="2"/>
  <c r="H119" i="2"/>
  <c r="I133" i="2"/>
  <c r="H135" i="2"/>
  <c r="I149" i="2"/>
  <c r="H151" i="2"/>
  <c r="I165" i="2"/>
  <c r="H167" i="2"/>
  <c r="I181" i="2"/>
  <c r="H183" i="2"/>
  <c r="I197" i="2"/>
  <c r="H199" i="2"/>
  <c r="I213" i="2"/>
  <c r="H215" i="2"/>
  <c r="I9" i="2"/>
  <c r="H11" i="2"/>
  <c r="I25" i="2"/>
  <c r="H27" i="2"/>
  <c r="I41" i="2"/>
  <c r="H43" i="2"/>
  <c r="I57" i="2"/>
  <c r="H59" i="2"/>
  <c r="I73" i="2"/>
  <c r="H75" i="2"/>
  <c r="I89" i="2"/>
  <c r="H91" i="2"/>
  <c r="I105" i="2"/>
  <c r="H107" i="2"/>
  <c r="I121" i="2"/>
  <c r="H123" i="2"/>
  <c r="I137" i="2"/>
  <c r="H139" i="2"/>
  <c r="I153" i="2"/>
  <c r="H155" i="2"/>
  <c r="I169" i="2"/>
  <c r="H171" i="2"/>
  <c r="I185" i="2"/>
  <c r="H187" i="2"/>
  <c r="I201" i="2"/>
  <c r="H203" i="2"/>
  <c r="I217" i="2"/>
  <c r="H219" i="2"/>
  <c r="H237" i="2"/>
  <c r="I13" i="2"/>
  <c r="H15" i="2"/>
  <c r="I29" i="2"/>
  <c r="H31" i="2"/>
  <c r="I45" i="2"/>
  <c r="H47" i="2"/>
  <c r="I61" i="2"/>
  <c r="H63" i="2"/>
  <c r="I77" i="2"/>
  <c r="H79" i="2"/>
  <c r="I93" i="2"/>
  <c r="H95" i="2"/>
  <c r="I109" i="2"/>
  <c r="H111" i="2"/>
  <c r="I125" i="2"/>
  <c r="H127" i="2"/>
  <c r="I141" i="2"/>
  <c r="H143" i="2"/>
  <c r="I157" i="2"/>
  <c r="H159" i="2"/>
  <c r="I173" i="2"/>
  <c r="H175" i="2"/>
  <c r="I189" i="2"/>
  <c r="H191" i="2"/>
  <c r="I205" i="2"/>
  <c r="H207" i="2"/>
  <c r="I221" i="2"/>
  <c r="H223" i="2"/>
  <c r="H241" i="2"/>
  <c r="I17" i="2"/>
  <c r="H19" i="2"/>
  <c r="I33" i="2"/>
  <c r="H35" i="2"/>
  <c r="I49" i="2"/>
  <c r="H51" i="2"/>
  <c r="I65" i="2"/>
  <c r="H67" i="2"/>
  <c r="I81" i="2"/>
  <c r="H83" i="2"/>
  <c r="I97" i="2"/>
  <c r="H99" i="2"/>
  <c r="I113" i="2"/>
  <c r="H115" i="2"/>
  <c r="I129" i="2"/>
  <c r="H131" i="2"/>
  <c r="I145" i="2"/>
  <c r="H147" i="2"/>
  <c r="I161" i="2"/>
  <c r="H163" i="2"/>
  <c r="I177" i="2"/>
  <c r="H179" i="2"/>
  <c r="I193" i="2"/>
  <c r="H195" i="2"/>
  <c r="I209" i="2"/>
  <c r="H211" i="2"/>
  <c r="I225" i="2"/>
  <c r="H227" i="2"/>
  <c r="H245" i="2"/>
  <c r="H251" i="2"/>
  <c r="T251" i="2"/>
  <c r="V245" i="2"/>
  <c r="T245" i="2"/>
  <c r="U245" i="2"/>
  <c r="V246" i="2"/>
  <c r="U246" i="2"/>
  <c r="T246" i="2"/>
  <c r="N243" i="2"/>
  <c r="P243" i="2"/>
  <c r="V243" i="2"/>
  <c r="F243" i="2"/>
  <c r="H243" i="2"/>
  <c r="T243" i="2"/>
  <c r="J243" i="2"/>
  <c r="L243" i="2"/>
  <c r="U243" i="2"/>
  <c r="V244" i="2"/>
  <c r="U244" i="2"/>
  <c r="T244" i="2"/>
  <c r="V241" i="2"/>
  <c r="T241" i="2"/>
  <c r="U241" i="2"/>
  <c r="V242" i="2"/>
  <c r="U242" i="2"/>
  <c r="T242" i="2"/>
  <c r="N239" i="2"/>
  <c r="P239" i="2"/>
  <c r="V239" i="2"/>
  <c r="F239" i="2"/>
  <c r="H239" i="2"/>
  <c r="T239" i="2"/>
  <c r="J239" i="2"/>
  <c r="L239" i="2"/>
  <c r="U239" i="2"/>
  <c r="V240" i="2"/>
  <c r="U240" i="2"/>
  <c r="T240" i="2"/>
  <c r="V237" i="2"/>
  <c r="T237" i="2"/>
  <c r="U237" i="2"/>
  <c r="V238" i="2"/>
  <c r="U238" i="2"/>
  <c r="T238" i="2"/>
  <c r="N235" i="2"/>
  <c r="P235" i="2"/>
  <c r="V235" i="2"/>
  <c r="F235" i="2"/>
  <c r="H235" i="2"/>
  <c r="T235" i="2"/>
  <c r="J235" i="2"/>
  <c r="L235" i="2"/>
  <c r="U235" i="2"/>
  <c r="V236" i="2"/>
  <c r="U236" i="2"/>
  <c r="T236" i="2"/>
  <c r="T233" i="2"/>
  <c r="N231" i="2"/>
  <c r="P231" i="2"/>
  <c r="V231" i="2"/>
  <c r="J231" i="2"/>
  <c r="L231" i="2"/>
  <c r="U231" i="2"/>
  <c r="F231" i="2"/>
  <c r="H231" i="2"/>
  <c r="T231" i="2"/>
  <c r="P244" i="2"/>
  <c r="N244" i="2"/>
  <c r="L244" i="2"/>
  <c r="J244" i="2"/>
  <c r="H244" i="2"/>
  <c r="F244" i="2"/>
  <c r="P240" i="2"/>
  <c r="N240" i="2"/>
  <c r="L240" i="2"/>
  <c r="J240" i="2"/>
  <c r="H240" i="2"/>
  <c r="F240" i="2"/>
  <c r="P236" i="2"/>
  <c r="N236" i="2"/>
  <c r="L236" i="2"/>
  <c r="J236" i="2"/>
  <c r="H236" i="2"/>
  <c r="F236" i="2"/>
  <c r="X231" i="2"/>
  <c r="X235" i="2"/>
  <c r="X239" i="2"/>
  <c r="X243" i="2"/>
  <c r="X249" i="2"/>
  <c r="V249" i="2"/>
  <c r="U249" i="2"/>
  <c r="T249" i="2"/>
  <c r="P249" i="2"/>
  <c r="N249" i="2"/>
  <c r="L249" i="2"/>
  <c r="J249" i="2"/>
  <c r="H249" i="2"/>
  <c r="F249" i="2"/>
  <c r="P225" i="2"/>
  <c r="N225" i="2"/>
  <c r="L225" i="2"/>
  <c r="J225" i="2"/>
  <c r="H225" i="2"/>
  <c r="F225" i="2"/>
  <c r="P221" i="2"/>
  <c r="N221" i="2"/>
  <c r="L221" i="2"/>
  <c r="J221" i="2"/>
  <c r="H221" i="2"/>
  <c r="F221" i="2"/>
  <c r="P217" i="2"/>
  <c r="N217" i="2"/>
  <c r="L217" i="2"/>
  <c r="J217" i="2"/>
  <c r="H217" i="2"/>
  <c r="F217" i="2"/>
  <c r="P213" i="2"/>
  <c r="N213" i="2"/>
  <c r="L213" i="2"/>
  <c r="J213" i="2"/>
  <c r="H213" i="2"/>
  <c r="F213" i="2"/>
  <c r="P209" i="2"/>
  <c r="N209" i="2"/>
  <c r="L209" i="2"/>
  <c r="J209" i="2"/>
  <c r="H209" i="2"/>
  <c r="F209" i="2"/>
  <c r="P205" i="2"/>
  <c r="N205" i="2"/>
  <c r="L205" i="2"/>
  <c r="J205" i="2"/>
  <c r="H205" i="2"/>
  <c r="F205" i="2"/>
  <c r="P201" i="2"/>
  <c r="N201" i="2"/>
  <c r="L201" i="2"/>
  <c r="J201" i="2"/>
  <c r="H201" i="2"/>
  <c r="F201" i="2"/>
  <c r="P197" i="2"/>
  <c r="N197" i="2"/>
  <c r="L197" i="2"/>
  <c r="J197" i="2"/>
  <c r="H197" i="2"/>
  <c r="F197" i="2"/>
  <c r="P193" i="2"/>
  <c r="N193" i="2"/>
  <c r="L193" i="2"/>
  <c r="J193" i="2"/>
  <c r="H193" i="2"/>
  <c r="F193" i="2"/>
  <c r="P189" i="2"/>
  <c r="N189" i="2"/>
  <c r="L189" i="2"/>
  <c r="J189" i="2"/>
  <c r="H189" i="2"/>
  <c r="F189" i="2"/>
  <c r="P185" i="2"/>
  <c r="N185" i="2"/>
  <c r="L185" i="2"/>
  <c r="J185" i="2"/>
  <c r="H185" i="2"/>
  <c r="F185" i="2"/>
  <c r="P181" i="2"/>
  <c r="N181" i="2"/>
  <c r="L181" i="2"/>
  <c r="J181" i="2"/>
  <c r="H181" i="2"/>
  <c r="F181" i="2"/>
  <c r="P177" i="2"/>
  <c r="N177" i="2"/>
  <c r="L177" i="2"/>
  <c r="J177" i="2"/>
  <c r="H177" i="2"/>
  <c r="F177" i="2"/>
  <c r="P173" i="2"/>
  <c r="N173" i="2"/>
  <c r="L173" i="2"/>
  <c r="J173" i="2"/>
  <c r="H173" i="2"/>
  <c r="F173" i="2"/>
  <c r="P169" i="2"/>
  <c r="N169" i="2"/>
  <c r="L169" i="2"/>
  <c r="J169" i="2"/>
  <c r="H169" i="2"/>
  <c r="F169" i="2"/>
  <c r="P165" i="2"/>
  <c r="N165" i="2"/>
  <c r="L165" i="2"/>
  <c r="J165" i="2"/>
  <c r="H165" i="2"/>
  <c r="F165" i="2"/>
  <c r="P161" i="2"/>
  <c r="N161" i="2"/>
  <c r="L161" i="2"/>
  <c r="J161" i="2"/>
  <c r="H161" i="2"/>
  <c r="F161" i="2"/>
  <c r="P157" i="2"/>
  <c r="N157" i="2"/>
  <c r="L157" i="2"/>
  <c r="J157" i="2"/>
  <c r="H157" i="2"/>
  <c r="F157" i="2"/>
  <c r="P153" i="2"/>
  <c r="N153" i="2"/>
  <c r="L153" i="2"/>
  <c r="J153" i="2"/>
  <c r="H153" i="2"/>
  <c r="F153" i="2"/>
  <c r="P149" i="2"/>
  <c r="N149" i="2"/>
  <c r="L149" i="2"/>
  <c r="J149" i="2"/>
  <c r="H149" i="2"/>
  <c r="F149" i="2"/>
  <c r="P145" i="2"/>
  <c r="N145" i="2"/>
  <c r="L145" i="2"/>
  <c r="J145" i="2"/>
  <c r="H145" i="2"/>
  <c r="F145" i="2"/>
  <c r="P141" i="2"/>
  <c r="N141" i="2"/>
  <c r="L141" i="2"/>
  <c r="J141" i="2"/>
  <c r="H141" i="2"/>
  <c r="F141" i="2"/>
  <c r="P137" i="2"/>
  <c r="N137" i="2"/>
  <c r="L137" i="2"/>
  <c r="J137" i="2"/>
  <c r="H137" i="2"/>
  <c r="F137" i="2"/>
  <c r="P133" i="2"/>
  <c r="N133" i="2"/>
  <c r="L133" i="2"/>
  <c r="J133" i="2"/>
  <c r="H133" i="2"/>
  <c r="F133" i="2"/>
  <c r="P129" i="2"/>
  <c r="N129" i="2"/>
  <c r="L129" i="2"/>
  <c r="J129" i="2"/>
  <c r="H129" i="2"/>
  <c r="F129" i="2"/>
  <c r="P125" i="2"/>
  <c r="N125" i="2"/>
  <c r="L125" i="2"/>
  <c r="J125" i="2"/>
  <c r="H125" i="2"/>
  <c r="F125" i="2"/>
  <c r="P121" i="2"/>
  <c r="N121" i="2"/>
  <c r="L121" i="2"/>
  <c r="J121" i="2"/>
  <c r="H121" i="2"/>
  <c r="F121" i="2"/>
  <c r="P117" i="2"/>
  <c r="N117" i="2"/>
  <c r="L117" i="2"/>
  <c r="J117" i="2"/>
  <c r="H117" i="2"/>
  <c r="F117" i="2"/>
  <c r="P113" i="2"/>
  <c r="N113" i="2"/>
  <c r="L113" i="2"/>
  <c r="J113" i="2"/>
  <c r="H113" i="2"/>
  <c r="F113" i="2"/>
  <c r="P109" i="2"/>
  <c r="N109" i="2"/>
  <c r="L109" i="2"/>
  <c r="J109" i="2"/>
  <c r="H109" i="2"/>
  <c r="F109" i="2"/>
  <c r="P105" i="2"/>
  <c r="N105" i="2"/>
  <c r="L105" i="2"/>
  <c r="J105" i="2"/>
  <c r="H105" i="2"/>
  <c r="F105" i="2"/>
  <c r="P101" i="2"/>
  <c r="N101" i="2"/>
  <c r="L101" i="2"/>
  <c r="J101" i="2"/>
  <c r="H101" i="2"/>
  <c r="F101" i="2"/>
  <c r="P97" i="2"/>
  <c r="N97" i="2"/>
  <c r="L97" i="2"/>
  <c r="J97" i="2"/>
  <c r="H97" i="2"/>
  <c r="F97" i="2"/>
  <c r="P93" i="2"/>
  <c r="N93" i="2"/>
  <c r="L93" i="2"/>
  <c r="J93" i="2"/>
  <c r="H93" i="2"/>
  <c r="F93" i="2"/>
  <c r="P89" i="2"/>
  <c r="N89" i="2"/>
  <c r="L89" i="2"/>
  <c r="J89" i="2"/>
  <c r="H89" i="2"/>
  <c r="F89" i="2"/>
  <c r="P85" i="2"/>
  <c r="N85" i="2"/>
  <c r="L85" i="2"/>
  <c r="J85" i="2"/>
  <c r="H85" i="2"/>
  <c r="F85" i="2"/>
  <c r="P81" i="2"/>
  <c r="N81" i="2"/>
  <c r="L81" i="2"/>
  <c r="J81" i="2"/>
  <c r="H81" i="2"/>
  <c r="F81" i="2"/>
  <c r="P77" i="2"/>
  <c r="N77" i="2"/>
  <c r="L77" i="2"/>
  <c r="J77" i="2"/>
  <c r="H77" i="2"/>
  <c r="F77" i="2"/>
  <c r="P73" i="2"/>
  <c r="N73" i="2"/>
  <c r="L73" i="2"/>
  <c r="J73" i="2"/>
  <c r="H73" i="2"/>
  <c r="F73" i="2"/>
  <c r="P69" i="2"/>
  <c r="N69" i="2"/>
  <c r="L69" i="2"/>
  <c r="J69" i="2"/>
  <c r="H69" i="2"/>
  <c r="F69" i="2"/>
  <c r="P65" i="2"/>
  <c r="N65" i="2"/>
  <c r="L65" i="2"/>
  <c r="J65" i="2"/>
  <c r="H65" i="2"/>
  <c r="F65" i="2"/>
  <c r="P61" i="2"/>
  <c r="N61" i="2"/>
  <c r="L61" i="2"/>
  <c r="J61" i="2"/>
  <c r="H61" i="2"/>
  <c r="F61" i="2"/>
  <c r="P57" i="2"/>
  <c r="N57" i="2"/>
  <c r="L57" i="2"/>
  <c r="J57" i="2"/>
  <c r="H57" i="2"/>
  <c r="F57" i="2"/>
  <c r="P53" i="2"/>
  <c r="N53" i="2"/>
  <c r="L53" i="2"/>
  <c r="J53" i="2"/>
  <c r="H53" i="2"/>
  <c r="F53" i="2"/>
  <c r="P49" i="2"/>
  <c r="N49" i="2"/>
  <c r="L49" i="2"/>
  <c r="J49" i="2"/>
  <c r="H49" i="2"/>
  <c r="F49" i="2"/>
  <c r="P45" i="2"/>
  <c r="N45" i="2"/>
  <c r="L45" i="2"/>
  <c r="J45" i="2"/>
  <c r="H45" i="2"/>
  <c r="F45" i="2"/>
  <c r="P41" i="2"/>
  <c r="N41" i="2"/>
  <c r="L41" i="2"/>
  <c r="J41" i="2"/>
  <c r="H41" i="2"/>
  <c r="F41" i="2"/>
  <c r="P37" i="2"/>
  <c r="N37" i="2"/>
  <c r="L37" i="2"/>
  <c r="J37" i="2"/>
  <c r="H37" i="2"/>
  <c r="F37" i="2"/>
  <c r="P33" i="2"/>
  <c r="N33" i="2"/>
  <c r="L33" i="2"/>
  <c r="J33" i="2"/>
  <c r="H33" i="2"/>
  <c r="F33" i="2"/>
  <c r="P29" i="2"/>
  <c r="N29" i="2"/>
  <c r="L29" i="2"/>
  <c r="J29" i="2"/>
  <c r="H29" i="2"/>
  <c r="F29" i="2"/>
  <c r="P25" i="2"/>
  <c r="N25" i="2"/>
  <c r="L25" i="2"/>
  <c r="J25" i="2"/>
  <c r="H25" i="2"/>
  <c r="F25" i="2"/>
  <c r="P21" i="2"/>
  <c r="N21" i="2"/>
  <c r="L21" i="2"/>
  <c r="J21" i="2"/>
  <c r="H21" i="2"/>
  <c r="F21" i="2"/>
  <c r="F252" i="2"/>
  <c r="V252" i="2"/>
  <c r="U252" i="2"/>
  <c r="T252" i="2"/>
  <c r="P252" i="2"/>
  <c r="N252" i="2"/>
  <c r="L252" i="2"/>
  <c r="J252" i="2"/>
  <c r="H252" i="2"/>
  <c r="U233" i="2"/>
  <c r="V233" i="2"/>
  <c r="Y231" i="2"/>
  <c r="Y235" i="2"/>
  <c r="Y239" i="2"/>
  <c r="Y243" i="2"/>
  <c r="V234" i="2"/>
  <c r="U234" i="2"/>
  <c r="T234" i="2"/>
  <c r="T232" i="2"/>
  <c r="P232" i="2"/>
  <c r="N232" i="2"/>
  <c r="L232" i="2"/>
  <c r="J232" i="2"/>
  <c r="H232" i="2"/>
  <c r="F232" i="2"/>
  <c r="U232" i="2"/>
  <c r="V232" i="2"/>
  <c r="P17" i="2"/>
  <c r="N17" i="2"/>
  <c r="L17" i="2"/>
  <c r="J17" i="2"/>
  <c r="H17" i="2"/>
  <c r="F17" i="2"/>
  <c r="P13" i="2"/>
  <c r="N13" i="2"/>
  <c r="L13" i="2"/>
  <c r="J13" i="2"/>
  <c r="H13" i="2"/>
  <c r="F13" i="2"/>
  <c r="P9" i="2"/>
  <c r="N9" i="2"/>
  <c r="L9" i="2"/>
  <c r="J9" i="2"/>
  <c r="H9" i="2"/>
  <c r="F9" i="2"/>
  <c r="P5" i="2"/>
  <c r="N5" i="2"/>
  <c r="L5" i="2"/>
  <c r="J5" i="2"/>
  <c r="H5" i="2"/>
  <c r="F5" i="2"/>
</calcChain>
</file>

<file path=xl/sharedStrings.xml><?xml version="1.0" encoding="utf-8"?>
<sst xmlns="http://schemas.openxmlformats.org/spreadsheetml/2006/main" count="436" uniqueCount="80">
  <si>
    <t>tr</t>
  </si>
  <si>
    <t>ts</t>
  </si>
  <si>
    <t>p-value</t>
  </si>
  <si>
    <t>rmse</t>
  </si>
  <si>
    <t>∆ RMSE (relative to GSGP)</t>
  </si>
  <si>
    <t>L2</t>
  </si>
  <si>
    <t>L1</t>
  </si>
  <si>
    <t>Airfoil</t>
  </si>
  <si>
    <t>Reference RMSE</t>
  </si>
  <si>
    <t>CCN</t>
  </si>
  <si>
    <t>CCUN</t>
  </si>
  <si>
    <t>Concrete</t>
  </si>
  <si>
    <t>Energy cooling</t>
  </si>
  <si>
    <t>Energy heating</t>
  </si>
  <si>
    <t>Parkinsons</t>
  </si>
  <si>
    <t>Tower data</t>
  </si>
  <si>
    <t>Wine red</t>
  </si>
  <si>
    <t>Wine white</t>
  </si>
  <si>
    <t>Yacht</t>
  </si>
  <si>
    <t>Keijzer-7</t>
  </si>
  <si>
    <t>Keijzer-6</t>
  </si>
  <si>
    <t>Vladislavleva-1</t>
  </si>
  <si>
    <t>Average ∆ test RMSE (relative to GSGP)</t>
  </si>
  <si>
    <t>All datasets and distance metrics</t>
  </si>
  <si>
    <t>All datasets, distance metrics and schemes</t>
  </si>
  <si>
    <t>All datasets</t>
  </si>
  <si>
    <t>All datasets and embeddings</t>
  </si>
  <si>
    <t>Overall ∆ test RMSE (relative to GSGP)</t>
  </si>
  <si>
    <t>Rank 1 (∆ test RMSE)</t>
  </si>
  <si>
    <t>Rank 1
(∆ test RMSE)</t>
  </si>
  <si>
    <t>Average ∆ test RMSE</t>
  </si>
  <si>
    <t>win flag</t>
  </si>
  <si>
    <t>Rank 2 (# wins)</t>
  </si>
  <si>
    <t>Neighborhood size</t>
  </si>
  <si>
    <t>numAttrs</t>
  </si>
  <si>
    <t>1% numInst</t>
  </si>
  <si>
    <t>5% numInst</t>
  </si>
  <si>
    <t># wins (out of 14)</t>
  </si>
  <si>
    <t># wins (out of 56)</t>
  </si>
  <si>
    <t># wins (out of 28)</t>
  </si>
  <si>
    <t># wins (out of 112)</t>
  </si>
  <si>
    <t>Remoteness</t>
  </si>
  <si>
    <t>Surrounding</t>
  </si>
  <si>
    <t>Proximity</t>
  </si>
  <si>
    <t>PPB</t>
  </si>
  <si>
    <t>Nº instances</t>
  </si>
  <si>
    <t>Nº input attributes</t>
  </si>
  <si>
    <t>airfoil</t>
  </si>
  <si>
    <t>ccn</t>
  </si>
  <si>
    <t>ccun</t>
  </si>
  <si>
    <t>concrete</t>
  </si>
  <si>
    <t>energyCooling</t>
  </si>
  <si>
    <t>energyHeating</t>
  </si>
  <si>
    <t>keijzer-6</t>
  </si>
  <si>
    <t>keijzer-7</t>
  </si>
  <si>
    <t>parkinsons</t>
  </si>
  <si>
    <t>ppb</t>
  </si>
  <si>
    <t>towerData</t>
  </si>
  <si>
    <t>vladislavleva-1</t>
  </si>
  <si>
    <t>wineRed</t>
  </si>
  <si>
    <t>wineWhite</t>
  </si>
  <si>
    <t>yacht</t>
  </si>
  <si>
    <t>Outcome</t>
  </si>
  <si>
    <t>keijzer-1</t>
  </si>
  <si>
    <t>keijzer-2</t>
  </si>
  <si>
    <t>keijzer-3</t>
  </si>
  <si>
    <t>keijzer-4</t>
  </si>
  <si>
    <t>keijzer-8</t>
  </si>
  <si>
    <t>keijzer-9</t>
  </si>
  <si>
    <t>vladislavleva-2</t>
  </si>
  <si>
    <t>vladislavleva-3</t>
  </si>
  <si>
    <t>vladislavleva-4</t>
  </si>
  <si>
    <t>vladislavleva-5</t>
  </si>
  <si>
    <t>vladislavleva-7</t>
  </si>
  <si>
    <t>vladislavleva-8</t>
  </si>
  <si>
    <t>Original</t>
  </si>
  <si>
    <t>Remoteness-L1</t>
  </si>
  <si>
    <t>Remoteness-L2</t>
  </si>
  <si>
    <t>Diff - Remoteness-L1</t>
  </si>
  <si>
    <t>Diff - Remoteness-L2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</si>
</sst>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2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7">
    <xf numFmtId="0" fontId="0" fillId="0" borderId="0" xfId="0"/>
    <xf numFmtId="0" fontId="0" fillId="0" borderId="8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2" fillId="0" borderId="1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0" fillId="0" borderId="3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20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0" fontId="2" fillId="0" borderId="0" xfId="0" applyFont="1" applyBorder="1" applyAlignment="1">
      <alignment horizontal="center"/>
    </xf>
    <xf numFmtId="164" fontId="0" fillId="0" borderId="37" xfId="0" applyNumberFormat="1" applyBorder="1" applyAlignment="1">
      <alignment horizontal="right"/>
    </xf>
    <xf numFmtId="164" fontId="0" fillId="0" borderId="38" xfId="0" applyNumberFormat="1" applyBorder="1" applyAlignment="1">
      <alignment horizontal="right"/>
    </xf>
    <xf numFmtId="164" fontId="0" fillId="0" borderId="39" xfId="0" applyNumberFormat="1" applyBorder="1" applyAlignment="1">
      <alignment horizontal="right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165" fontId="0" fillId="0" borderId="0" xfId="0" applyNumberFormat="1" applyBorder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2" xfId="0" applyNumberFormat="1" applyBorder="1" applyAlignment="1">
      <alignment horizontal="right"/>
    </xf>
    <xf numFmtId="165" fontId="0" fillId="0" borderId="16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0" fontId="0" fillId="0" borderId="7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1" xfId="0" applyBorder="1"/>
    <xf numFmtId="0" fontId="0" fillId="0" borderId="45" xfId="0" applyBorder="1"/>
    <xf numFmtId="0" fontId="0" fillId="0" borderId="46" xfId="0" applyBorder="1"/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" fontId="0" fillId="0" borderId="22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0" fontId="0" fillId="0" borderId="45" xfId="0" applyBorder="1" applyAlignment="1">
      <alignment horizontal="center" vertical="center"/>
    </xf>
    <xf numFmtId="1" fontId="0" fillId="0" borderId="12" xfId="0" applyNumberFormat="1" applyBorder="1" applyAlignment="1">
      <alignment horizontal="center"/>
    </xf>
    <xf numFmtId="0" fontId="5" fillId="0" borderId="12" xfId="0" applyFon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0" fillId="0" borderId="4" xfId="0" applyBorder="1" applyAlignment="1">
      <alignment vertical="center"/>
    </xf>
    <xf numFmtId="0" fontId="6" fillId="0" borderId="45" xfId="0" applyFont="1" applyBorder="1" applyAlignment="1">
      <alignment vertical="center"/>
    </xf>
    <xf numFmtId="0" fontId="6" fillId="0" borderId="40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1" fontId="6" fillId="0" borderId="0" xfId="1" applyNumberFormat="1" applyFon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1" fontId="0" fillId="0" borderId="0" xfId="0" applyNumberFormat="1"/>
    <xf numFmtId="0" fontId="0" fillId="0" borderId="48" xfId="0" applyBorder="1" applyAlignment="1">
      <alignment horizontal="center" vertical="center" wrapText="1"/>
    </xf>
    <xf numFmtId="1" fontId="6" fillId="0" borderId="19" xfId="1" applyNumberFormat="1" applyFont="1" applyBorder="1" applyAlignment="1"/>
    <xf numFmtId="1" fontId="6" fillId="0" borderId="8" xfId="1" applyNumberFormat="1" applyFont="1" applyBorder="1" applyAlignment="1"/>
    <xf numFmtId="0" fontId="0" fillId="0" borderId="4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6" fillId="0" borderId="6" xfId="1" applyNumberFormat="1" applyFont="1" applyBorder="1" applyAlignment="1"/>
    <xf numFmtId="1" fontId="6" fillId="0" borderId="5" xfId="1" applyNumberFormat="1" applyFont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" fontId="6" fillId="0" borderId="13" xfId="1" applyNumberFormat="1" applyFont="1" applyBorder="1" applyAlignment="1"/>
    <xf numFmtId="1" fontId="6" fillId="0" borderId="18" xfId="1" applyNumberFormat="1" applyFont="1" applyBorder="1" applyAlignment="1"/>
    <xf numFmtId="1" fontId="6" fillId="0" borderId="17" xfId="1" applyNumberFormat="1" applyFont="1" applyBorder="1" applyAlignment="1"/>
    <xf numFmtId="1" fontId="6" fillId="0" borderId="15" xfId="1" applyNumberFormat="1" applyFont="1" applyBorder="1" applyAlignment="1"/>
    <xf numFmtId="0" fontId="0" fillId="0" borderId="3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" fontId="6" fillId="0" borderId="7" xfId="1" applyNumberFormat="1" applyFont="1" applyBorder="1" applyAlignment="1"/>
    <xf numFmtId="1" fontId="6" fillId="0" borderId="14" xfId="1" applyNumberFormat="1" applyFont="1" applyBorder="1" applyAlignment="1"/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6" xfId="0" applyBorder="1"/>
    <xf numFmtId="0" fontId="0" fillId="0" borderId="5" xfId="0" applyBorder="1"/>
    <xf numFmtId="0" fontId="0" fillId="0" borderId="58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2" borderId="9" xfId="0" applyFill="1" applyBorder="1"/>
    <xf numFmtId="0" fontId="0" fillId="3" borderId="9" xfId="0" applyFill="1" applyBorder="1"/>
    <xf numFmtId="0" fontId="0" fillId="2" borderId="6" xfId="0" applyFill="1" applyBorder="1"/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38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64" fontId="0" fillId="0" borderId="27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2" fillId="0" borderId="3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5" fillId="0" borderId="16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47" xfId="0" applyNumberFormat="1" applyBorder="1" applyAlignment="1">
      <alignment horizontal="center" vertical="center"/>
    </xf>
    <xf numFmtId="165" fontId="0" fillId="0" borderId="48" xfId="0" applyNumberFormat="1" applyBorder="1" applyAlignment="1">
      <alignment horizontal="center" vertical="center"/>
    </xf>
    <xf numFmtId="0" fontId="0" fillId="0" borderId="42" xfId="0" applyBorder="1" applyAlignment="1">
      <alignment horizontal="center" wrapText="1"/>
    </xf>
    <xf numFmtId="0" fontId="0" fillId="0" borderId="43" xfId="0" applyBorder="1" applyAlignment="1">
      <alignment horizontal="center" wrapText="1"/>
    </xf>
    <xf numFmtId="165" fontId="0" fillId="0" borderId="10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0" borderId="37" xfId="0" applyNumberFormat="1" applyBorder="1" applyAlignment="1">
      <alignment horizontal="center"/>
    </xf>
    <xf numFmtId="0" fontId="0" fillId="0" borderId="39" xfId="0" applyNumberFormat="1" applyBorder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2" fillId="0" borderId="55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64" fontId="0" fillId="0" borderId="13" xfId="0" applyNumberFormat="1" applyBorder="1"/>
    <xf numFmtId="0" fontId="0" fillId="0" borderId="38" xfId="0" applyBorder="1" applyAlignment="1">
      <alignment horizontal="center"/>
    </xf>
    <xf numFmtId="0" fontId="0" fillId="0" borderId="46" xfId="0" applyBorder="1" applyAlignment="1">
      <alignment horizontal="center"/>
    </xf>
    <xf numFmtId="164" fontId="0" fillId="0" borderId="4" xfId="0" applyNumberFormat="1" applyBorder="1"/>
    <xf numFmtId="164" fontId="0" fillId="0" borderId="10" xfId="0" applyNumberFormat="1" applyBorder="1"/>
    <xf numFmtId="164" fontId="0" fillId="0" borderId="14" xfId="0" applyNumberFormat="1" applyBorder="1"/>
    <xf numFmtId="164" fontId="0" fillId="0" borderId="59" xfId="0" applyNumberFormat="1" applyBorder="1"/>
    <xf numFmtId="164" fontId="0" fillId="0" borderId="39" xfId="0" applyNumberFormat="1" applyBorder="1"/>
    <xf numFmtId="164" fontId="0" fillId="0" borderId="47" xfId="0" applyNumberFormat="1" applyBorder="1"/>
    <xf numFmtId="164" fontId="0" fillId="0" borderId="12" xfId="0" applyNumberFormat="1" applyBorder="1"/>
    <xf numFmtId="164" fontId="0" fillId="0" borderId="48" xfId="0" applyNumberFormat="1" applyBorder="1"/>
    <xf numFmtId="164" fontId="0" fillId="0" borderId="15" xfId="0" applyNumberFormat="1" applyBorder="1"/>
    <xf numFmtId="0" fontId="0" fillId="0" borderId="51" xfId="0" applyBorder="1"/>
    <xf numFmtId="0" fontId="0" fillId="0" borderId="52" xfId="0" applyBorder="1"/>
    <xf numFmtId="0" fontId="0" fillId="0" borderId="54" xfId="0" applyBorder="1"/>
    <xf numFmtId="0" fontId="0" fillId="0" borderId="3" xfId="0" applyBorder="1"/>
    <xf numFmtId="164" fontId="0" fillId="0" borderId="3" xfId="0" applyNumberFormat="1" applyBorder="1"/>
    <xf numFmtId="0" fontId="0" fillId="0" borderId="14" xfId="0" applyBorder="1"/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Percent" xfId="1" builtinId="5"/>
  </cellStyles>
  <dxfs count="29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5"/>
  <sheetViews>
    <sheetView showGridLines="0" tabSelected="1" workbookViewId="0">
      <pane xSplit="5" ySplit="3" topLeftCell="F230" activePane="bottomRight" state="frozen"/>
      <selection pane="topRight" activeCell="F1" sqref="F1"/>
      <selection pane="bottomLeft" activeCell="A4" sqref="A4"/>
      <selection pane="bottomRight" activeCell="N239" sqref="N239:O242"/>
    </sheetView>
  </sheetViews>
  <sheetFormatPr baseColWidth="10" defaultRowHeight="16" x14ac:dyDescent="0.2"/>
  <cols>
    <col min="1" max="1" width="15" style="3" customWidth="1"/>
    <col min="2" max="3" width="8.33203125" customWidth="1"/>
    <col min="4" max="4" width="13.83203125" style="2" customWidth="1"/>
    <col min="5" max="5" width="22.83203125" customWidth="1"/>
    <col min="6" max="17" width="6.6640625" customWidth="1"/>
    <col min="18" max="18" width="2.6640625" customWidth="1"/>
    <col min="19" max="19" width="33.33203125" customWidth="1"/>
    <col min="23" max="23" width="2.6640625" customWidth="1"/>
    <col min="24" max="25" width="6.83203125" customWidth="1"/>
  </cols>
  <sheetData>
    <row r="1" spans="1:19" x14ac:dyDescent="0.2">
      <c r="A1" s="129"/>
      <c r="F1" s="148" t="s">
        <v>43</v>
      </c>
      <c r="G1" s="149"/>
      <c r="H1" s="149"/>
      <c r="I1" s="150"/>
      <c r="J1" s="155" t="s">
        <v>42</v>
      </c>
      <c r="K1" s="153"/>
      <c r="L1" s="153"/>
      <c r="M1" s="154"/>
      <c r="N1" s="153" t="s">
        <v>41</v>
      </c>
      <c r="O1" s="153"/>
      <c r="P1" s="153"/>
      <c r="Q1" s="154"/>
      <c r="R1" s="18"/>
      <c r="S1" s="18"/>
    </row>
    <row r="2" spans="1:19" ht="16" customHeight="1" x14ac:dyDescent="0.2">
      <c r="A2" s="129"/>
      <c r="B2" s="131" t="s">
        <v>8</v>
      </c>
      <c r="C2" s="132"/>
      <c r="D2" s="197" t="s">
        <v>33</v>
      </c>
      <c r="F2" s="156" t="s">
        <v>6</v>
      </c>
      <c r="G2" s="151"/>
      <c r="H2" s="151" t="s">
        <v>5</v>
      </c>
      <c r="I2" s="152"/>
      <c r="J2" s="151" t="s">
        <v>6</v>
      </c>
      <c r="K2" s="151"/>
      <c r="L2" s="151" t="s">
        <v>5</v>
      </c>
      <c r="M2" s="152"/>
      <c r="N2" s="151" t="s">
        <v>6</v>
      </c>
      <c r="O2" s="151"/>
      <c r="P2" s="151" t="s">
        <v>5</v>
      </c>
      <c r="Q2" s="152"/>
      <c r="R2" s="18"/>
      <c r="S2" s="18"/>
    </row>
    <row r="3" spans="1:19" ht="17" thickBot="1" x14ac:dyDescent="0.25">
      <c r="A3" s="193"/>
      <c r="B3" s="22" t="s">
        <v>0</v>
      </c>
      <c r="C3" s="23" t="s">
        <v>1</v>
      </c>
      <c r="D3" s="198"/>
      <c r="F3" s="91" t="s">
        <v>0</v>
      </c>
      <c r="G3" s="92" t="s">
        <v>1</v>
      </c>
      <c r="H3" s="93" t="s">
        <v>0</v>
      </c>
      <c r="I3" s="94" t="s">
        <v>1</v>
      </c>
      <c r="J3" s="18" t="s">
        <v>0</v>
      </c>
      <c r="K3" s="5" t="s">
        <v>1</v>
      </c>
      <c r="L3" s="4" t="s">
        <v>0</v>
      </c>
      <c r="M3" s="24" t="s">
        <v>1</v>
      </c>
      <c r="N3" s="4" t="s">
        <v>0</v>
      </c>
      <c r="O3" s="5" t="s">
        <v>1</v>
      </c>
      <c r="P3" s="4" t="s">
        <v>0</v>
      </c>
      <c r="Q3" s="24" t="s">
        <v>1</v>
      </c>
      <c r="R3" s="18"/>
      <c r="S3" s="18"/>
    </row>
    <row r="4" spans="1:19" x14ac:dyDescent="0.2">
      <c r="A4" s="135" t="s">
        <v>7</v>
      </c>
      <c r="B4" s="138">
        <v>0.12021999999999999</v>
      </c>
      <c r="C4" s="133">
        <v>0.120545</v>
      </c>
      <c r="D4" s="141" t="s">
        <v>34</v>
      </c>
      <c r="E4" s="42" t="s">
        <v>3</v>
      </c>
      <c r="F4" s="7">
        <v>0.12678500000000001</v>
      </c>
      <c r="G4" s="6">
        <v>0.121155</v>
      </c>
      <c r="H4" s="12">
        <v>0.13217999999999999</v>
      </c>
      <c r="I4" s="8">
        <v>0.120375</v>
      </c>
      <c r="J4" s="6">
        <v>0.13768</v>
      </c>
      <c r="K4" s="14">
        <v>0.12173</v>
      </c>
      <c r="L4" s="6">
        <v>0.14480499999999999</v>
      </c>
      <c r="M4" s="8">
        <v>0.12076000000000001</v>
      </c>
      <c r="N4" s="12">
        <v>0.13183</v>
      </c>
      <c r="O4" s="14">
        <v>0.122015</v>
      </c>
      <c r="P4" s="6">
        <v>0.13857</v>
      </c>
      <c r="Q4" s="8">
        <v>0.11995500000000001</v>
      </c>
      <c r="R4" s="9"/>
      <c r="S4" s="9"/>
    </row>
    <row r="5" spans="1:19" x14ac:dyDescent="0.2">
      <c r="A5" s="136"/>
      <c r="B5" s="139"/>
      <c r="C5" s="134"/>
      <c r="D5" s="142"/>
      <c r="E5" s="43" t="s">
        <v>4</v>
      </c>
      <c r="F5" s="26">
        <f>((1/$B4*F4)-1)</f>
        <v>5.4608218266511521E-2</v>
      </c>
      <c r="G5" s="25">
        <f>((1/$C4*G4)-1)</f>
        <v>5.0603509063005259E-3</v>
      </c>
      <c r="H5" s="28">
        <f>((1/$B4*H4)-1)</f>
        <v>9.9484278822159489E-2</v>
      </c>
      <c r="I5" s="27">
        <f>((1/$C4*I4)-1)</f>
        <v>-1.4102617279854179E-3</v>
      </c>
      <c r="J5" s="25">
        <f>((1/$B4*J4)-1)</f>
        <v>0.14523373814673102</v>
      </c>
      <c r="K5" s="29">
        <f>((1/$C4*K4)-1)</f>
        <v>9.8303538097805898E-3</v>
      </c>
      <c r="L5" s="25">
        <f>((1/$B4*L4)-1)</f>
        <v>0.20450008318083523</v>
      </c>
      <c r="M5" s="27">
        <f>((1/$C4*M4)-1)</f>
        <v>1.7835663030403293E-3</v>
      </c>
      <c r="N5" s="28">
        <f>((1/$B4*N4)-1)</f>
        <v>9.6572949592414137E-2</v>
      </c>
      <c r="O5" s="29">
        <f>((1/$C4*O4)-1)</f>
        <v>1.2194616118461843E-2</v>
      </c>
      <c r="P5" s="25">
        <f>((1/$B4*P4)-1)</f>
        <v>0.15263683247379811</v>
      </c>
      <c r="Q5" s="27">
        <f>((1/$C4*Q4)-1)</f>
        <v>-4.894437761831627E-3</v>
      </c>
      <c r="R5" s="25"/>
      <c r="S5" s="25"/>
    </row>
    <row r="6" spans="1:19" x14ac:dyDescent="0.2">
      <c r="A6" s="136"/>
      <c r="B6" s="139"/>
      <c r="C6" s="134"/>
      <c r="D6" s="142"/>
      <c r="E6" s="43" t="s">
        <v>2</v>
      </c>
      <c r="F6" s="10"/>
      <c r="G6" s="9"/>
      <c r="H6" s="13"/>
      <c r="I6" s="11"/>
      <c r="J6" s="9"/>
      <c r="K6" s="15"/>
      <c r="L6" s="9"/>
      <c r="M6" s="11"/>
      <c r="N6" s="13"/>
      <c r="O6" s="15"/>
      <c r="P6" s="9"/>
      <c r="Q6" s="11"/>
      <c r="R6" s="9"/>
      <c r="S6" s="9"/>
    </row>
    <row r="7" spans="1:19" x14ac:dyDescent="0.2">
      <c r="A7" s="136"/>
      <c r="B7" s="139"/>
      <c r="C7" s="134"/>
      <c r="D7" s="142"/>
      <c r="E7" s="61" t="s">
        <v>31</v>
      </c>
      <c r="F7" s="72">
        <f>IF(G5&lt;0,1,0)</f>
        <v>0</v>
      </c>
      <c r="G7" s="77"/>
      <c r="H7" s="78">
        <f>IF(I5&lt;0,1,0)</f>
        <v>1</v>
      </c>
      <c r="I7" s="73"/>
      <c r="J7" s="95">
        <f>IF(K5&lt;0,1,0)</f>
        <v>0</v>
      </c>
      <c r="K7" s="77"/>
      <c r="L7" s="78">
        <f>IF(M5&lt;0,1,0)</f>
        <v>0</v>
      </c>
      <c r="M7" s="73"/>
      <c r="N7" s="78">
        <f>IF(O5&lt;0,1,0)</f>
        <v>0</v>
      </c>
      <c r="O7" s="77"/>
      <c r="P7" s="78">
        <f>IF(Q5&lt;0,1,0)</f>
        <v>1</v>
      </c>
      <c r="Q7" s="73"/>
      <c r="R7" s="64"/>
      <c r="S7" s="64"/>
    </row>
    <row r="8" spans="1:19" x14ac:dyDescent="0.2">
      <c r="A8" s="136"/>
      <c r="B8" s="139"/>
      <c r="C8" s="134"/>
      <c r="D8" s="143">
        <v>1</v>
      </c>
      <c r="E8" s="44" t="s">
        <v>3</v>
      </c>
      <c r="F8" s="20">
        <v>0.116995</v>
      </c>
      <c r="G8" s="19">
        <v>0.122445</v>
      </c>
      <c r="H8" s="16">
        <v>0.11978</v>
      </c>
      <c r="I8" s="21">
        <v>0.12185</v>
      </c>
      <c r="J8" s="19">
        <v>0.116995</v>
      </c>
      <c r="K8" s="17">
        <v>0.122445</v>
      </c>
      <c r="L8" s="19">
        <v>0.11978</v>
      </c>
      <c r="M8" s="21">
        <v>0.12185</v>
      </c>
      <c r="N8" s="16">
        <v>0.116995</v>
      </c>
      <c r="O8" s="17">
        <v>0.122445</v>
      </c>
      <c r="P8" s="19">
        <v>0.11978</v>
      </c>
      <c r="Q8" s="21">
        <v>0.12185</v>
      </c>
      <c r="R8" s="9"/>
      <c r="S8" s="9"/>
    </row>
    <row r="9" spans="1:19" x14ac:dyDescent="0.2">
      <c r="A9" s="136"/>
      <c r="B9" s="139"/>
      <c r="C9" s="134"/>
      <c r="D9" s="144"/>
      <c r="E9" s="43" t="s">
        <v>4</v>
      </c>
      <c r="F9" s="26">
        <f>((1/$B4*F8)-1)</f>
        <v>-2.6825819331225964E-2</v>
      </c>
      <c r="G9" s="25">
        <f>((1/$C4*G8)-1)</f>
        <v>1.5761748724542723E-2</v>
      </c>
      <c r="H9" s="28">
        <f>((1/$B4*H8)-1)</f>
        <v>-3.6599567459656424E-3</v>
      </c>
      <c r="I9" s="27">
        <f>((1/$C4*I8)-1)</f>
        <v>1.0825832676593761E-2</v>
      </c>
      <c r="J9" s="25">
        <f>((1/$B4*J8)-1)</f>
        <v>-2.6825819331225964E-2</v>
      </c>
      <c r="K9" s="29">
        <f>((1/$C4*K8)-1)</f>
        <v>1.5761748724542723E-2</v>
      </c>
      <c r="L9" s="25">
        <f>((1/$B4*L8)-1)</f>
        <v>-3.6599567459656424E-3</v>
      </c>
      <c r="M9" s="27">
        <f>((1/$C4*M8)-1)</f>
        <v>1.0825832676593761E-2</v>
      </c>
      <c r="N9" s="28">
        <f>((1/$B4*N8)-1)</f>
        <v>-2.6825819331225964E-2</v>
      </c>
      <c r="O9" s="29">
        <f>((1/$C4*O8)-1)</f>
        <v>1.5761748724542723E-2</v>
      </c>
      <c r="P9" s="25">
        <f>((1/$B4*P8)-1)</f>
        <v>-3.6599567459656424E-3</v>
      </c>
      <c r="Q9" s="27">
        <f>((1/$C4*Q8)-1)</f>
        <v>1.0825832676593761E-2</v>
      </c>
      <c r="R9" s="25"/>
      <c r="S9" s="25"/>
    </row>
    <row r="10" spans="1:19" x14ac:dyDescent="0.2">
      <c r="A10" s="136"/>
      <c r="B10" s="139"/>
      <c r="C10" s="134"/>
      <c r="D10" s="144"/>
      <c r="E10" s="43" t="s">
        <v>2</v>
      </c>
      <c r="F10" s="10"/>
      <c r="G10" s="9"/>
      <c r="H10" s="13"/>
      <c r="I10" s="11"/>
      <c r="J10" s="9"/>
      <c r="K10" s="15"/>
      <c r="L10" s="9"/>
      <c r="M10" s="11"/>
      <c r="N10" s="13"/>
      <c r="O10" s="15"/>
      <c r="P10" s="9"/>
      <c r="Q10" s="11"/>
      <c r="R10" s="9"/>
      <c r="S10" s="9"/>
    </row>
    <row r="11" spans="1:19" x14ac:dyDescent="0.2">
      <c r="A11" s="136"/>
      <c r="B11" s="139"/>
      <c r="C11" s="134"/>
      <c r="D11" s="144"/>
      <c r="E11" s="61" t="s">
        <v>31</v>
      </c>
      <c r="F11" s="72">
        <f>IF(G9&lt;0,1,0)</f>
        <v>0</v>
      </c>
      <c r="G11" s="77"/>
      <c r="H11" s="78">
        <f>IF(I9&lt;0,1,0)</f>
        <v>0</v>
      </c>
      <c r="I11" s="73"/>
      <c r="J11" s="95">
        <f>IF(K9&lt;0,1,0)</f>
        <v>0</v>
      </c>
      <c r="K11" s="77"/>
      <c r="L11" s="78">
        <f>IF(M9&lt;0,1,0)</f>
        <v>0</v>
      </c>
      <c r="M11" s="73"/>
      <c r="N11" s="78">
        <f>IF(O9&lt;0,1,0)</f>
        <v>0</v>
      </c>
      <c r="O11" s="77"/>
      <c r="P11" s="78">
        <f>IF(Q9&lt;0,1,0)</f>
        <v>0</v>
      </c>
      <c r="Q11" s="73"/>
      <c r="R11" s="64"/>
      <c r="S11" s="64"/>
    </row>
    <row r="12" spans="1:19" x14ac:dyDescent="0.2">
      <c r="A12" s="136"/>
      <c r="B12" s="139"/>
      <c r="C12" s="134"/>
      <c r="D12" s="143" t="s">
        <v>35</v>
      </c>
      <c r="E12" s="44" t="s">
        <v>3</v>
      </c>
      <c r="F12" s="20">
        <v>0.12983500000000001</v>
      </c>
      <c r="G12" s="19">
        <v>0.119835</v>
      </c>
      <c r="H12" s="16">
        <v>0.13331000000000001</v>
      </c>
      <c r="I12" s="21">
        <v>0.120225</v>
      </c>
      <c r="J12" s="19">
        <v>0.14135500000000001</v>
      </c>
      <c r="K12" s="17">
        <v>0.12068</v>
      </c>
      <c r="L12" s="19">
        <v>0.14845</v>
      </c>
      <c r="M12" s="21">
        <v>0.11998499999999999</v>
      </c>
      <c r="N12" s="16">
        <v>0.13697999999999999</v>
      </c>
      <c r="O12" s="17">
        <v>0.12035</v>
      </c>
      <c r="P12" s="19">
        <v>0.14179</v>
      </c>
      <c r="Q12" s="21">
        <v>0.12003</v>
      </c>
      <c r="R12" s="9"/>
      <c r="S12" s="9"/>
    </row>
    <row r="13" spans="1:19" x14ac:dyDescent="0.2">
      <c r="A13" s="136"/>
      <c r="B13" s="139"/>
      <c r="C13" s="134"/>
      <c r="D13" s="144"/>
      <c r="E13" s="43" t="s">
        <v>4</v>
      </c>
      <c r="F13" s="26">
        <f>((1/$B4*F12)-1)</f>
        <v>7.997837298286492E-2</v>
      </c>
      <c r="G13" s="25">
        <f>((1/$C4*G12)-1)</f>
        <v>-5.8899166286449089E-3</v>
      </c>
      <c r="H13" s="28">
        <f>((1/$B4*H12)-1)</f>
        <v>0.10888371319248069</v>
      </c>
      <c r="I13" s="27">
        <f>((1/$C4*I12)-1)</f>
        <v>-2.654610311501937E-3</v>
      </c>
      <c r="J13" s="25">
        <f>((1/$B4*J12)-1)</f>
        <v>0.17580269505905854</v>
      </c>
      <c r="K13" s="29">
        <f>((1/$C4*K12)-1)</f>
        <v>1.119913725164734E-3</v>
      </c>
      <c r="L13" s="25">
        <f>((1/$B4*L12)-1)</f>
        <v>0.234819497587756</v>
      </c>
      <c r="M13" s="27">
        <f>((1/$C4*M12)-1)</f>
        <v>-4.6455680451285009E-3</v>
      </c>
      <c r="N13" s="28">
        <f>((1/$B4*N12)-1)</f>
        <v>0.13941107968724009</v>
      </c>
      <c r="O13" s="29">
        <f>((1/$C4*O12)-1)</f>
        <v>-1.6176531585715415E-3</v>
      </c>
      <c r="P13" s="25">
        <f>((1/$B4*P12)-1)</f>
        <v>0.1794210613874565</v>
      </c>
      <c r="Q13" s="27">
        <f>((1/$C4*Q12)-1)</f>
        <v>-4.2722634700734785E-3</v>
      </c>
      <c r="R13" s="25"/>
      <c r="S13" s="25"/>
    </row>
    <row r="14" spans="1:19" x14ac:dyDescent="0.2">
      <c r="A14" s="136"/>
      <c r="B14" s="139"/>
      <c r="C14" s="134"/>
      <c r="D14" s="144"/>
      <c r="E14" s="43" t="s">
        <v>2</v>
      </c>
      <c r="F14" s="10"/>
      <c r="G14" s="9"/>
      <c r="H14" s="13"/>
      <c r="I14" s="11"/>
      <c r="J14" s="9"/>
      <c r="K14" s="15"/>
      <c r="L14" s="9"/>
      <c r="M14" s="11"/>
      <c r="N14" s="13"/>
      <c r="O14" s="15"/>
      <c r="P14" s="9"/>
      <c r="Q14" s="11"/>
      <c r="R14" s="9"/>
      <c r="S14" s="9"/>
    </row>
    <row r="15" spans="1:19" x14ac:dyDescent="0.2">
      <c r="A15" s="136"/>
      <c r="B15" s="139"/>
      <c r="C15" s="134"/>
      <c r="D15" s="145"/>
      <c r="E15" s="61" t="s">
        <v>31</v>
      </c>
      <c r="F15" s="72">
        <f>IF(G13&lt;0,1,0)</f>
        <v>1</v>
      </c>
      <c r="G15" s="77"/>
      <c r="H15" s="78">
        <f>IF(I13&lt;0,1,0)</f>
        <v>1</v>
      </c>
      <c r="I15" s="73"/>
      <c r="J15" s="95">
        <f>IF(K13&lt;0,1,0)</f>
        <v>0</v>
      </c>
      <c r="K15" s="77"/>
      <c r="L15" s="78">
        <f>IF(M13&lt;0,1,0)</f>
        <v>1</v>
      </c>
      <c r="M15" s="73"/>
      <c r="N15" s="78">
        <f>IF(O13&lt;0,1,0)</f>
        <v>1</v>
      </c>
      <c r="O15" s="77"/>
      <c r="P15" s="78">
        <f>IF(Q13&lt;0,1,0)</f>
        <v>1</v>
      </c>
      <c r="Q15" s="73"/>
      <c r="R15" s="64"/>
      <c r="S15" s="64"/>
    </row>
    <row r="16" spans="1:19" x14ac:dyDescent="0.2">
      <c r="A16" s="136"/>
      <c r="B16" s="139"/>
      <c r="C16" s="134"/>
      <c r="D16" s="143" t="s">
        <v>36</v>
      </c>
      <c r="E16" s="44" t="s">
        <v>3</v>
      </c>
      <c r="F16" s="10">
        <v>0.12826499999999999</v>
      </c>
      <c r="G16" s="9">
        <v>0.120295</v>
      </c>
      <c r="H16" s="13">
        <v>0.12901000000000001</v>
      </c>
      <c r="I16" s="11">
        <v>0.12039999999999999</v>
      </c>
      <c r="J16" s="9">
        <v>0.136825</v>
      </c>
      <c r="K16" s="15">
        <v>0.12023499999999999</v>
      </c>
      <c r="L16" s="9">
        <v>0.13925000000000001</v>
      </c>
      <c r="M16" s="11">
        <v>0.11909500000000001</v>
      </c>
      <c r="N16" s="13">
        <v>0.13236999999999999</v>
      </c>
      <c r="O16" s="15">
        <v>0.120495</v>
      </c>
      <c r="P16" s="9">
        <v>0.134215</v>
      </c>
      <c r="Q16" s="11">
        <v>0.12020500000000001</v>
      </c>
      <c r="R16" s="9"/>
      <c r="S16" s="9"/>
    </row>
    <row r="17" spans="1:19" x14ac:dyDescent="0.2">
      <c r="A17" s="136"/>
      <c r="B17" s="139"/>
      <c r="C17" s="134"/>
      <c r="D17" s="144"/>
      <c r="E17" s="43" t="s">
        <v>4</v>
      </c>
      <c r="F17" s="26">
        <f>((1/$B4*F16)-1)</f>
        <v>6.6918981866578076E-2</v>
      </c>
      <c r="G17" s="25">
        <f>((1/$C4*G16)-1)</f>
        <v>-2.0739143058609022E-3</v>
      </c>
      <c r="H17" s="28">
        <f>((1/$B4*H16)-1)</f>
        <v>7.3115954084179258E-2</v>
      </c>
      <c r="I17" s="27">
        <f>((1/$C4*I16)-1)</f>
        <v>-1.2028702973994054E-3</v>
      </c>
      <c r="J17" s="25">
        <f>((1/$B4*J16)-1)</f>
        <v>0.13812177674263859</v>
      </c>
      <c r="K17" s="29">
        <f>((1/$C4*K16)-1)</f>
        <v>-2.5716537392675987E-3</v>
      </c>
      <c r="L17" s="25">
        <f>((1/$B4*L16)-1)</f>
        <v>0.15829312926301808</v>
      </c>
      <c r="M17" s="27">
        <f>((1/$C4*M16)-1)</f>
        <v>-1.2028702973993055E-2</v>
      </c>
      <c r="N17" s="28">
        <f>((1/$B4*N16)-1)</f>
        <v>0.10106471468973544</v>
      </c>
      <c r="O17" s="29">
        <f>((1/$C4*O16)-1)</f>
        <v>-4.1478286117213603E-4</v>
      </c>
      <c r="P17" s="25">
        <f>((1/$B4*P16)-1)</f>
        <v>0.11641157877225106</v>
      </c>
      <c r="Q17" s="27">
        <f>((1/$C4*Q16)-1)</f>
        <v>-2.8205234559707248E-3</v>
      </c>
      <c r="R17" s="25"/>
      <c r="S17" s="25"/>
    </row>
    <row r="18" spans="1:19" x14ac:dyDescent="0.2">
      <c r="A18" s="136"/>
      <c r="B18" s="139"/>
      <c r="C18" s="134"/>
      <c r="D18" s="144"/>
      <c r="E18" s="43" t="s">
        <v>2</v>
      </c>
      <c r="F18" s="10"/>
      <c r="G18" s="9"/>
      <c r="H18" s="13"/>
      <c r="I18" s="11"/>
      <c r="J18" s="9"/>
      <c r="K18" s="15"/>
      <c r="L18" s="9"/>
      <c r="M18" s="11"/>
      <c r="N18" s="13"/>
      <c r="O18" s="15"/>
      <c r="P18" s="9"/>
      <c r="Q18" s="11"/>
      <c r="R18" s="9"/>
      <c r="S18" s="9"/>
    </row>
    <row r="19" spans="1:19" ht="17" thickBot="1" x14ac:dyDescent="0.25">
      <c r="A19" s="137"/>
      <c r="B19" s="140"/>
      <c r="C19" s="147"/>
      <c r="D19" s="145"/>
      <c r="E19" s="62" t="s">
        <v>31</v>
      </c>
      <c r="F19" s="72">
        <f>IF(G17&lt;0,1,0)</f>
        <v>1</v>
      </c>
      <c r="G19" s="77"/>
      <c r="H19" s="78">
        <f>IF(I17&lt;0,1,0)</f>
        <v>1</v>
      </c>
      <c r="I19" s="73"/>
      <c r="J19" s="95">
        <f>IF(K17&lt;0,1,0)</f>
        <v>1</v>
      </c>
      <c r="K19" s="77"/>
      <c r="L19" s="78">
        <f>IF(M17&lt;0,1,0)</f>
        <v>1</v>
      </c>
      <c r="M19" s="73"/>
      <c r="N19" s="78">
        <f>IF(O17&lt;0,1,0)</f>
        <v>1</v>
      </c>
      <c r="O19" s="77"/>
      <c r="P19" s="78">
        <f>IF(Q17&lt;0,1,0)</f>
        <v>1</v>
      </c>
      <c r="Q19" s="73"/>
      <c r="R19" s="64"/>
      <c r="S19" s="64"/>
    </row>
    <row r="20" spans="1:19" x14ac:dyDescent="0.2">
      <c r="A20" s="135" t="s">
        <v>9</v>
      </c>
      <c r="B20" s="133">
        <v>0.13214500000000001</v>
      </c>
      <c r="C20" s="133">
        <v>0.13861000000000001</v>
      </c>
      <c r="D20" s="141" t="s">
        <v>34</v>
      </c>
      <c r="E20" s="42" t="s">
        <v>3</v>
      </c>
      <c r="F20" s="7">
        <v>0.13622999999999999</v>
      </c>
      <c r="G20" s="6">
        <v>0.138765</v>
      </c>
      <c r="H20" s="12">
        <v>0.137045</v>
      </c>
      <c r="I20" s="8">
        <v>0.13950000000000001</v>
      </c>
      <c r="J20" s="6">
        <v>0.13844000000000001</v>
      </c>
      <c r="K20" s="14">
        <v>0.14019499999999999</v>
      </c>
      <c r="L20" s="6">
        <v>0.13947999999999999</v>
      </c>
      <c r="M20" s="8">
        <v>0.13938</v>
      </c>
      <c r="N20" s="12">
        <v>0.137765</v>
      </c>
      <c r="O20" s="14">
        <v>0.13944000000000001</v>
      </c>
      <c r="P20" s="6">
        <v>0.13843</v>
      </c>
      <c r="Q20" s="8">
        <v>0.13902</v>
      </c>
      <c r="R20" s="9"/>
      <c r="S20" s="9"/>
    </row>
    <row r="21" spans="1:19" x14ac:dyDescent="0.2">
      <c r="A21" s="136"/>
      <c r="B21" s="134"/>
      <c r="C21" s="134"/>
      <c r="D21" s="142"/>
      <c r="E21" s="43" t="s">
        <v>4</v>
      </c>
      <c r="F21" s="26">
        <f>((1/$B20*F20)-1)</f>
        <v>3.0913012221423175E-2</v>
      </c>
      <c r="G21" s="25">
        <f>((1/$C20*G20)-1)</f>
        <v>1.1182454368370287E-3</v>
      </c>
      <c r="H21" s="28">
        <f>((1/$B20*H20)-1)</f>
        <v>3.7080479776003594E-2</v>
      </c>
      <c r="I21" s="27">
        <f>((1/$C20*I20)-1)</f>
        <v>6.4208931534521785E-3</v>
      </c>
      <c r="J21" s="25">
        <f>((1/$B20*J20)-1)</f>
        <v>4.763706534488632E-2</v>
      </c>
      <c r="K21" s="29">
        <f>((1/$C20*K20)-1)</f>
        <v>1.1434961402496002E-2</v>
      </c>
      <c r="L21" s="25">
        <f>((1/$B20*L20)-1)</f>
        <v>5.5507207991221552E-2</v>
      </c>
      <c r="M21" s="27">
        <f>((1/$C20*M20)-1)</f>
        <v>5.5551547507395327E-3</v>
      </c>
      <c r="N21" s="28">
        <f>((1/$B20*N20)-1)</f>
        <v>4.2529040069620327E-2</v>
      </c>
      <c r="O21" s="29">
        <f>((1/$C20*O20)-1)</f>
        <v>5.9880239520957446E-3</v>
      </c>
      <c r="P21" s="25">
        <f>((1/$B20*P20)-1)</f>
        <v>4.7561390896363687E-2</v>
      </c>
      <c r="Q21" s="27">
        <f>((1/$C20*Q20)-1)</f>
        <v>2.9579395426015953E-3</v>
      </c>
      <c r="R21" s="25"/>
      <c r="S21" s="25"/>
    </row>
    <row r="22" spans="1:19" x14ac:dyDescent="0.2">
      <c r="A22" s="136"/>
      <c r="B22" s="134"/>
      <c r="C22" s="134"/>
      <c r="D22" s="142"/>
      <c r="E22" s="43" t="s">
        <v>2</v>
      </c>
      <c r="F22" s="10"/>
      <c r="G22" s="9"/>
      <c r="H22" s="13"/>
      <c r="I22" s="11"/>
      <c r="J22" s="9"/>
      <c r="K22" s="15"/>
      <c r="L22" s="9"/>
      <c r="M22" s="11"/>
      <c r="N22" s="13"/>
      <c r="O22" s="15"/>
      <c r="P22" s="9"/>
      <c r="Q22" s="11"/>
      <c r="R22" s="9"/>
      <c r="S22" s="9"/>
    </row>
    <row r="23" spans="1:19" x14ac:dyDescent="0.2">
      <c r="A23" s="136"/>
      <c r="B23" s="134"/>
      <c r="C23" s="134"/>
      <c r="D23" s="142"/>
      <c r="E23" s="61" t="s">
        <v>31</v>
      </c>
      <c r="F23" s="72">
        <f>IF(G21&lt;0,1,0)</f>
        <v>0</v>
      </c>
      <c r="G23" s="77"/>
      <c r="H23" s="78">
        <f>IF(I21&lt;0,1,0)</f>
        <v>0</v>
      </c>
      <c r="I23" s="73"/>
      <c r="J23" s="95">
        <f>IF(K21&lt;0,1,0)</f>
        <v>0</v>
      </c>
      <c r="K23" s="77"/>
      <c r="L23" s="78">
        <f>IF(M21&lt;0,1,0)</f>
        <v>0</v>
      </c>
      <c r="M23" s="73"/>
      <c r="N23" s="78">
        <f>IF(O21&lt;0,1,0)</f>
        <v>0</v>
      </c>
      <c r="O23" s="77"/>
      <c r="P23" s="78">
        <f>IF(Q21&lt;0,1,0)</f>
        <v>0</v>
      </c>
      <c r="Q23" s="73"/>
      <c r="R23" s="64"/>
      <c r="S23" s="64"/>
    </row>
    <row r="24" spans="1:19" x14ac:dyDescent="0.2">
      <c r="A24" s="136"/>
      <c r="B24" s="134"/>
      <c r="C24" s="134"/>
      <c r="D24" s="143">
        <v>1</v>
      </c>
      <c r="E24" s="44" t="s">
        <v>3</v>
      </c>
      <c r="F24" s="20">
        <v>0.137685</v>
      </c>
      <c r="G24" s="19">
        <v>0.13916500000000001</v>
      </c>
      <c r="H24" s="16">
        <v>0.13855000000000001</v>
      </c>
      <c r="I24" s="21">
        <v>0.13875000000000001</v>
      </c>
      <c r="J24" s="19">
        <v>0.137685</v>
      </c>
      <c r="K24" s="17">
        <v>0.13916500000000001</v>
      </c>
      <c r="L24" s="19">
        <v>0.13855000000000001</v>
      </c>
      <c r="M24" s="21">
        <v>0.13875000000000001</v>
      </c>
      <c r="N24" s="16">
        <v>0.137685</v>
      </c>
      <c r="O24" s="17">
        <v>0.13916500000000001</v>
      </c>
      <c r="P24" s="19">
        <v>0.13855000000000001</v>
      </c>
      <c r="Q24" s="21">
        <v>0.13875000000000001</v>
      </c>
      <c r="R24" s="9"/>
      <c r="S24" s="9"/>
    </row>
    <row r="25" spans="1:19" x14ac:dyDescent="0.2">
      <c r="A25" s="136"/>
      <c r="B25" s="134"/>
      <c r="C25" s="134"/>
      <c r="D25" s="144"/>
      <c r="E25" s="43" t="s">
        <v>4</v>
      </c>
      <c r="F25" s="26">
        <f>((1/$B20*F24)-1)</f>
        <v>4.1923644481440814E-2</v>
      </c>
      <c r="G25" s="25">
        <f>((1/$C20*G24)-1)</f>
        <v>4.0040401125460701E-3</v>
      </c>
      <c r="H25" s="28">
        <f>((1/$B20*H24)-1)</f>
        <v>4.846948427863329E-2</v>
      </c>
      <c r="I25" s="27">
        <f>((1/$C20*I24)-1)</f>
        <v>1.0100281364981978E-3</v>
      </c>
      <c r="J25" s="25">
        <f>((1/$B20*J24)-1)</f>
        <v>4.1923644481440814E-2</v>
      </c>
      <c r="K25" s="29">
        <f>((1/$C20*K24)-1)</f>
        <v>4.0040401125460701E-3</v>
      </c>
      <c r="L25" s="25">
        <f>((1/$B20*L24)-1)</f>
        <v>4.846948427863329E-2</v>
      </c>
      <c r="M25" s="27">
        <f>((1/$C20*M24)-1)</f>
        <v>1.0100281364981978E-3</v>
      </c>
      <c r="N25" s="28">
        <f>((1/$B20*N24)-1)</f>
        <v>4.1923644481440814E-2</v>
      </c>
      <c r="O25" s="29">
        <f>((1/$C20*O24)-1)</f>
        <v>4.0040401125460701E-3</v>
      </c>
      <c r="P25" s="25">
        <f>((1/$B20*P24)-1)</f>
        <v>4.846948427863329E-2</v>
      </c>
      <c r="Q25" s="27">
        <f>((1/$C20*Q24)-1)</f>
        <v>1.0100281364981978E-3</v>
      </c>
      <c r="R25" s="25"/>
      <c r="S25" s="25"/>
    </row>
    <row r="26" spans="1:19" x14ac:dyDescent="0.2">
      <c r="A26" s="136"/>
      <c r="B26" s="134"/>
      <c r="C26" s="134"/>
      <c r="D26" s="144"/>
      <c r="E26" s="43" t="s">
        <v>2</v>
      </c>
      <c r="F26" s="10"/>
      <c r="G26" s="9"/>
      <c r="H26" s="13"/>
      <c r="I26" s="11"/>
      <c r="J26" s="9"/>
      <c r="K26" s="15"/>
      <c r="L26" s="9"/>
      <c r="M26" s="11"/>
      <c r="N26" s="13"/>
      <c r="O26" s="15"/>
      <c r="P26" s="9"/>
      <c r="Q26" s="11"/>
      <c r="R26" s="9"/>
      <c r="S26" s="9"/>
    </row>
    <row r="27" spans="1:19" x14ac:dyDescent="0.2">
      <c r="A27" s="136"/>
      <c r="B27" s="134"/>
      <c r="C27" s="134"/>
      <c r="D27" s="144"/>
      <c r="E27" s="61" t="s">
        <v>31</v>
      </c>
      <c r="F27" s="72">
        <f>IF(G25&lt;0,1,0)</f>
        <v>0</v>
      </c>
      <c r="G27" s="77"/>
      <c r="H27" s="78">
        <f>IF(I25&lt;0,1,0)</f>
        <v>0</v>
      </c>
      <c r="I27" s="73"/>
      <c r="J27" s="95">
        <f>IF(K25&lt;0,1,0)</f>
        <v>0</v>
      </c>
      <c r="K27" s="77"/>
      <c r="L27" s="78">
        <f>IF(M25&lt;0,1,0)</f>
        <v>0</v>
      </c>
      <c r="M27" s="73"/>
      <c r="N27" s="78">
        <f>IF(O25&lt;0,1,0)</f>
        <v>0</v>
      </c>
      <c r="O27" s="77"/>
      <c r="P27" s="78">
        <f>IF(Q25&lt;0,1,0)</f>
        <v>0</v>
      </c>
      <c r="Q27" s="73"/>
      <c r="R27" s="64"/>
      <c r="S27" s="64"/>
    </row>
    <row r="28" spans="1:19" x14ac:dyDescent="0.2">
      <c r="A28" s="136"/>
      <c r="B28" s="134"/>
      <c r="C28" s="134"/>
      <c r="D28" s="143" t="s">
        <v>35</v>
      </c>
      <c r="E28" s="44" t="s">
        <v>3</v>
      </c>
      <c r="F28" s="20">
        <v>0.137075</v>
      </c>
      <c r="G28" s="19">
        <v>0.139125</v>
      </c>
      <c r="H28" s="16">
        <v>0.13800499999999999</v>
      </c>
      <c r="I28" s="21">
        <v>0.139155</v>
      </c>
      <c r="J28" s="19">
        <v>0.13864000000000001</v>
      </c>
      <c r="K28" s="17">
        <v>0.139125</v>
      </c>
      <c r="L28" s="19">
        <v>0.140185</v>
      </c>
      <c r="M28" s="21">
        <v>0.13952500000000001</v>
      </c>
      <c r="N28" s="16">
        <v>0.137935</v>
      </c>
      <c r="O28" s="17">
        <v>0.13977000000000001</v>
      </c>
      <c r="P28" s="19">
        <v>0.13886000000000001</v>
      </c>
      <c r="Q28" s="21">
        <v>0.13949500000000001</v>
      </c>
      <c r="R28" s="9"/>
      <c r="S28" s="9"/>
    </row>
    <row r="29" spans="1:19" x14ac:dyDescent="0.2">
      <c r="A29" s="136"/>
      <c r="B29" s="134"/>
      <c r="C29" s="134"/>
      <c r="D29" s="144"/>
      <c r="E29" s="43" t="s">
        <v>4</v>
      </c>
      <c r="F29" s="26">
        <f>((1/$B20*F28)-1)</f>
        <v>3.7307503121570829E-2</v>
      </c>
      <c r="G29" s="25">
        <f>((1/$C20*G28)-1)</f>
        <v>3.7154606449749661E-3</v>
      </c>
      <c r="H29" s="28">
        <f>((1/$B20*H28)-1)</f>
        <v>4.4345226834159313E-2</v>
      </c>
      <c r="I29" s="27">
        <f>((1/$C20*I28)-1)</f>
        <v>3.9318952456532941E-3</v>
      </c>
      <c r="J29" s="25">
        <f>((1/$B20*J28)-1)</f>
        <v>4.9150554315335437E-2</v>
      </c>
      <c r="K29" s="29">
        <f>((1/$C20*K28)-1)</f>
        <v>3.7154606449749661E-3</v>
      </c>
      <c r="L29" s="25">
        <f>((1/$B20*L28)-1)</f>
        <v>6.0842256612054779E-2</v>
      </c>
      <c r="M29" s="27">
        <f>((1/$C20*M28)-1)</f>
        <v>6.6012553206840074E-3</v>
      </c>
      <c r="N29" s="28">
        <f>((1/$B20*N28)-1)</f>
        <v>4.381550569450221E-2</v>
      </c>
      <c r="O29" s="29">
        <f>((1/$C20*O28)-1)</f>
        <v>8.368804559555576E-3</v>
      </c>
      <c r="P29" s="25">
        <f>((1/$B20*P28)-1)</f>
        <v>5.0815392182829378E-2</v>
      </c>
      <c r="Q29" s="27">
        <f>((1/$C20*Q28)-1)</f>
        <v>6.3848207200059015E-3</v>
      </c>
      <c r="R29" s="25"/>
      <c r="S29" s="25"/>
    </row>
    <row r="30" spans="1:19" x14ac:dyDescent="0.2">
      <c r="A30" s="136"/>
      <c r="B30" s="134"/>
      <c r="C30" s="134"/>
      <c r="D30" s="144"/>
      <c r="E30" s="43" t="s">
        <v>2</v>
      </c>
      <c r="F30" s="10"/>
      <c r="G30" s="9"/>
      <c r="H30" s="13"/>
      <c r="I30" s="11"/>
      <c r="J30" s="9"/>
      <c r="K30" s="15"/>
      <c r="L30" s="9"/>
      <c r="M30" s="11"/>
      <c r="N30" s="13"/>
      <c r="O30" s="15"/>
      <c r="P30" s="9"/>
      <c r="Q30" s="11"/>
      <c r="R30" s="9"/>
      <c r="S30" s="9"/>
    </row>
    <row r="31" spans="1:19" x14ac:dyDescent="0.2">
      <c r="A31" s="136"/>
      <c r="B31" s="134"/>
      <c r="C31" s="134"/>
      <c r="D31" s="145"/>
      <c r="E31" s="61" t="s">
        <v>31</v>
      </c>
      <c r="F31" s="72">
        <f>IF(G29&lt;0,1,0)</f>
        <v>0</v>
      </c>
      <c r="G31" s="77"/>
      <c r="H31" s="78">
        <f>IF(I29&lt;0,1,0)</f>
        <v>0</v>
      </c>
      <c r="I31" s="73"/>
      <c r="J31" s="95">
        <f>IF(K29&lt;0,1,0)</f>
        <v>0</v>
      </c>
      <c r="K31" s="77"/>
      <c r="L31" s="78">
        <f>IF(M29&lt;0,1,0)</f>
        <v>0</v>
      </c>
      <c r="M31" s="73"/>
      <c r="N31" s="78">
        <f>IF(O29&lt;0,1,0)</f>
        <v>0</v>
      </c>
      <c r="O31" s="77"/>
      <c r="P31" s="78">
        <f>IF(Q29&lt;0,1,0)</f>
        <v>0</v>
      </c>
      <c r="Q31" s="73"/>
      <c r="R31" s="64"/>
      <c r="S31" s="64"/>
    </row>
    <row r="32" spans="1:19" x14ac:dyDescent="0.2">
      <c r="A32" s="136"/>
      <c r="B32" s="134"/>
      <c r="C32" s="134"/>
      <c r="D32" s="143" t="s">
        <v>36</v>
      </c>
      <c r="E32" s="44" t="s">
        <v>3</v>
      </c>
      <c r="F32" s="10">
        <v>0.13686999999999999</v>
      </c>
      <c r="G32" s="9">
        <v>0.13861000000000001</v>
      </c>
      <c r="H32" s="13">
        <v>0.13741</v>
      </c>
      <c r="I32" s="11">
        <v>0.13939499999999999</v>
      </c>
      <c r="J32" s="9">
        <v>0.13866999999999999</v>
      </c>
      <c r="K32" s="15">
        <v>0.139735</v>
      </c>
      <c r="L32" s="9">
        <v>0.139265</v>
      </c>
      <c r="M32" s="11">
        <v>0.13949</v>
      </c>
      <c r="N32" s="13">
        <v>0.138095</v>
      </c>
      <c r="O32" s="15">
        <v>0.13967499999999999</v>
      </c>
      <c r="P32" s="9">
        <v>0.13847000000000001</v>
      </c>
      <c r="Q32" s="11">
        <v>0.13911999999999999</v>
      </c>
      <c r="R32" s="9"/>
      <c r="S32" s="9"/>
    </row>
    <row r="33" spans="1:19" x14ac:dyDescent="0.2">
      <c r="A33" s="136"/>
      <c r="B33" s="134"/>
      <c r="C33" s="134"/>
      <c r="D33" s="144"/>
      <c r="E33" s="43" t="s">
        <v>4</v>
      </c>
      <c r="F33" s="26">
        <f>((1/$B20*F32)-1)</f>
        <v>3.5756176926860395E-2</v>
      </c>
      <c r="G33" s="25">
        <f>((1/$C20*G32)-1)</f>
        <v>0</v>
      </c>
      <c r="H33" s="28">
        <f>((1/$B20*H32)-1)</f>
        <v>3.9842597147073278E-2</v>
      </c>
      <c r="I33" s="27">
        <f>((1/$C20*I32)-1)</f>
        <v>5.6633720510783636E-3</v>
      </c>
      <c r="J33" s="25">
        <f>((1/$B20*J32)-1)</f>
        <v>4.9377577660902672E-2</v>
      </c>
      <c r="K33" s="29">
        <f>((1/$C20*K32)-1)</f>
        <v>8.116297525430971E-3</v>
      </c>
      <c r="L33" s="25">
        <f>((1/$B20*L32)-1)</f>
        <v>5.3880207347988929E-2</v>
      </c>
      <c r="M33" s="27">
        <f>((1/$C20*M32)-1)</f>
        <v>6.3487482865594025E-3</v>
      </c>
      <c r="N33" s="28">
        <f>((1/$B20*N32)-1)</f>
        <v>4.502629687086146E-2</v>
      </c>
      <c r="O33" s="29">
        <f>((1/$C20*O32)-1)</f>
        <v>7.6834283240747592E-3</v>
      </c>
      <c r="P33" s="25">
        <f>((1/$B20*P32)-1)</f>
        <v>4.7864088690453555E-2</v>
      </c>
      <c r="Q33" s="27">
        <f>((1/$C20*Q32)-1)</f>
        <v>3.6793882115286891E-3</v>
      </c>
      <c r="R33" s="25"/>
      <c r="S33" s="25"/>
    </row>
    <row r="34" spans="1:19" x14ac:dyDescent="0.2">
      <c r="A34" s="136"/>
      <c r="B34" s="134"/>
      <c r="C34" s="134"/>
      <c r="D34" s="144"/>
      <c r="E34" s="43" t="s">
        <v>2</v>
      </c>
      <c r="F34" s="10"/>
      <c r="G34" s="9"/>
      <c r="H34" s="13"/>
      <c r="I34" s="11"/>
      <c r="J34" s="9"/>
      <c r="K34" s="15"/>
      <c r="L34" s="9"/>
      <c r="M34" s="11"/>
      <c r="N34" s="13"/>
      <c r="O34" s="15"/>
      <c r="P34" s="9"/>
      <c r="Q34" s="11"/>
      <c r="R34" s="9"/>
      <c r="S34" s="9"/>
    </row>
    <row r="35" spans="1:19" ht="17" thickBot="1" x14ac:dyDescent="0.25">
      <c r="A35" s="136"/>
      <c r="B35" s="134"/>
      <c r="C35" s="134"/>
      <c r="D35" s="145"/>
      <c r="E35" s="63" t="s">
        <v>31</v>
      </c>
      <c r="F35" s="72">
        <f>IF(G33&lt;0,1,0)</f>
        <v>0</v>
      </c>
      <c r="G35" s="77"/>
      <c r="H35" s="78">
        <f>IF(I33&lt;0,1,0)</f>
        <v>0</v>
      </c>
      <c r="I35" s="73"/>
      <c r="J35" s="95">
        <f>IF(K33&lt;0,1,0)</f>
        <v>0</v>
      </c>
      <c r="K35" s="77"/>
      <c r="L35" s="78">
        <f>IF(M33&lt;0,1,0)</f>
        <v>0</v>
      </c>
      <c r="M35" s="73"/>
      <c r="N35" s="78">
        <f>IF(O33&lt;0,1,0)</f>
        <v>0</v>
      </c>
      <c r="O35" s="77"/>
      <c r="P35" s="78">
        <f>IF(Q33&lt;0,1,0)</f>
        <v>0</v>
      </c>
      <c r="Q35" s="73"/>
      <c r="R35" s="64"/>
      <c r="S35" s="64"/>
    </row>
    <row r="36" spans="1:19" x14ac:dyDescent="0.2">
      <c r="A36" s="135" t="s">
        <v>10</v>
      </c>
      <c r="B36" s="138">
        <v>7.4730000000000005E-2</v>
      </c>
      <c r="C36" s="133">
        <v>7.8494999999999995E-2</v>
      </c>
      <c r="D36" s="141" t="s">
        <v>34</v>
      </c>
      <c r="E36" s="42" t="s">
        <v>3</v>
      </c>
      <c r="F36" s="7">
        <v>7.9000000000000001E-2</v>
      </c>
      <c r="G36" s="6">
        <v>7.8200000000000006E-2</v>
      </c>
      <c r="H36" s="12">
        <v>7.8799999999999995E-2</v>
      </c>
      <c r="I36" s="8">
        <v>7.7244999999999994E-2</v>
      </c>
      <c r="J36" s="6">
        <v>8.0494999999999997E-2</v>
      </c>
      <c r="K36" s="14">
        <v>7.8979999999999995E-2</v>
      </c>
      <c r="L36" s="6">
        <v>8.072E-2</v>
      </c>
      <c r="M36" s="8">
        <v>7.8070000000000001E-2</v>
      </c>
      <c r="N36" s="12">
        <v>7.9784999999999995E-2</v>
      </c>
      <c r="O36" s="14">
        <v>7.8494999999999995E-2</v>
      </c>
      <c r="P36" s="6">
        <v>7.9814999999999997E-2</v>
      </c>
      <c r="Q36" s="8">
        <v>7.775E-2</v>
      </c>
      <c r="R36" s="9"/>
      <c r="S36" s="9"/>
    </row>
    <row r="37" spans="1:19" x14ac:dyDescent="0.2">
      <c r="A37" s="136"/>
      <c r="B37" s="139"/>
      <c r="C37" s="134"/>
      <c r="D37" s="142"/>
      <c r="E37" s="43" t="s">
        <v>4</v>
      </c>
      <c r="F37" s="26">
        <f>((1/$B36*F36)-1)</f>
        <v>5.7139033855212018E-2</v>
      </c>
      <c r="G37" s="25">
        <f>((1/$C36*G36)-1)</f>
        <v>-3.7582011593093601E-3</v>
      </c>
      <c r="H37" s="28">
        <f>((1/$B36*H36)-1)</f>
        <v>5.4462732503679723E-2</v>
      </c>
      <c r="I37" s="27">
        <f>((1/$C36*I36)-1)</f>
        <v>-1.5924581183514919E-2</v>
      </c>
      <c r="J37" s="25">
        <f>((1/$B36*J36)-1)</f>
        <v>7.7144386457915104E-2</v>
      </c>
      <c r="K37" s="29">
        <f>((1/$C36*K36)-1)</f>
        <v>6.1787374992037236E-3</v>
      </c>
      <c r="L37" s="25">
        <f>((1/$B36*L36)-1)</f>
        <v>8.0155225478388825E-2</v>
      </c>
      <c r="M37" s="27">
        <f>((1/$C36*M36)-1)</f>
        <v>-5.414357602395059E-3</v>
      </c>
      <c r="N37" s="28">
        <f>((1/$B36*N36)-1)</f>
        <v>6.7643516659975811E-2</v>
      </c>
      <c r="O37" s="29">
        <f>((1/$C36*O36)-1)</f>
        <v>0</v>
      </c>
      <c r="P37" s="25">
        <f>((1/$B36*P36)-1)</f>
        <v>6.80449618627057E-2</v>
      </c>
      <c r="Q37" s="27">
        <f>((1/$C36*Q36)-1)</f>
        <v>-9.4910503853747885E-3</v>
      </c>
      <c r="R37" s="25"/>
      <c r="S37" s="25"/>
    </row>
    <row r="38" spans="1:19" x14ac:dyDescent="0.2">
      <c r="A38" s="136"/>
      <c r="B38" s="139"/>
      <c r="C38" s="134"/>
      <c r="D38" s="142"/>
      <c r="E38" s="43" t="s">
        <v>2</v>
      </c>
      <c r="F38" s="10"/>
      <c r="G38" s="9"/>
      <c r="H38" s="13"/>
      <c r="I38" s="11"/>
      <c r="J38" s="9"/>
      <c r="K38" s="15"/>
      <c r="L38" s="9"/>
      <c r="M38" s="11"/>
      <c r="N38" s="13"/>
      <c r="O38" s="15"/>
      <c r="P38" s="9"/>
      <c r="Q38" s="11"/>
      <c r="R38" s="9"/>
      <c r="S38" s="9"/>
    </row>
    <row r="39" spans="1:19" x14ac:dyDescent="0.2">
      <c r="A39" s="136"/>
      <c r="B39" s="139"/>
      <c r="C39" s="134"/>
      <c r="D39" s="142"/>
      <c r="E39" s="61" t="s">
        <v>31</v>
      </c>
      <c r="F39" s="72">
        <f>IF(G37&lt;0,1,0)</f>
        <v>1</v>
      </c>
      <c r="G39" s="77"/>
      <c r="H39" s="78">
        <f>IF(I37&lt;0,1,0)</f>
        <v>1</v>
      </c>
      <c r="I39" s="73"/>
      <c r="J39" s="95">
        <f>IF(K37&lt;0,1,0)</f>
        <v>0</v>
      </c>
      <c r="K39" s="77"/>
      <c r="L39" s="78">
        <f>IF(M37&lt;0,1,0)</f>
        <v>1</v>
      </c>
      <c r="M39" s="73"/>
      <c r="N39" s="78">
        <f>IF(O37&lt;0,1,0)</f>
        <v>0</v>
      </c>
      <c r="O39" s="77"/>
      <c r="P39" s="78">
        <f>IF(Q37&lt;0,1,0)</f>
        <v>1</v>
      </c>
      <c r="Q39" s="73"/>
      <c r="R39" s="64"/>
      <c r="S39" s="64"/>
    </row>
    <row r="40" spans="1:19" x14ac:dyDescent="0.2">
      <c r="A40" s="136"/>
      <c r="B40" s="139"/>
      <c r="C40" s="134"/>
      <c r="D40" s="143">
        <v>1</v>
      </c>
      <c r="E40" s="44" t="s">
        <v>3</v>
      </c>
      <c r="F40" s="20">
        <v>7.9665E-2</v>
      </c>
      <c r="G40" s="19">
        <v>7.7609999999999998E-2</v>
      </c>
      <c r="H40" s="16">
        <v>7.9975000000000004E-2</v>
      </c>
      <c r="I40" s="21">
        <v>7.7814999999999995E-2</v>
      </c>
      <c r="J40" s="19">
        <v>7.9665E-2</v>
      </c>
      <c r="K40" s="17">
        <v>7.7609999999999998E-2</v>
      </c>
      <c r="L40" s="19">
        <v>7.9975000000000004E-2</v>
      </c>
      <c r="M40" s="21">
        <v>7.7814999999999995E-2</v>
      </c>
      <c r="N40" s="16">
        <v>7.9665E-2</v>
      </c>
      <c r="O40" s="17">
        <v>7.7609999999999998E-2</v>
      </c>
      <c r="P40" s="19">
        <v>7.9975000000000004E-2</v>
      </c>
      <c r="Q40" s="21">
        <v>7.7814999999999995E-2</v>
      </c>
      <c r="R40" s="9"/>
      <c r="S40" s="9"/>
    </row>
    <row r="41" spans="1:19" x14ac:dyDescent="0.2">
      <c r="A41" s="136"/>
      <c r="B41" s="139"/>
      <c r="C41" s="134"/>
      <c r="D41" s="144"/>
      <c r="E41" s="43" t="s">
        <v>4</v>
      </c>
      <c r="F41" s="26">
        <f>((1/$B36*F40)-1)</f>
        <v>6.6037735849056478E-2</v>
      </c>
      <c r="G41" s="25">
        <f>((1/$C36*G40)-1)</f>
        <v>-1.1274603477928524E-2</v>
      </c>
      <c r="H41" s="28">
        <f>((1/$B36*H40)-1)</f>
        <v>7.0186002943931403E-2</v>
      </c>
      <c r="I41" s="27">
        <f>((1/$C36*I40)-1)</f>
        <v>-8.6629721638321611E-3</v>
      </c>
      <c r="J41" s="25">
        <f>((1/$B36*J40)-1)</f>
        <v>6.6037735849056478E-2</v>
      </c>
      <c r="K41" s="29">
        <f>((1/$C36*K40)-1)</f>
        <v>-1.1274603477928524E-2</v>
      </c>
      <c r="L41" s="25">
        <f>((1/$B36*L40)-1)</f>
        <v>7.0186002943931403E-2</v>
      </c>
      <c r="M41" s="27">
        <f>((1/$C36*M40)-1)</f>
        <v>-8.6629721638321611E-3</v>
      </c>
      <c r="N41" s="28">
        <f>((1/$B36*N40)-1)</f>
        <v>6.6037735849056478E-2</v>
      </c>
      <c r="O41" s="29">
        <f>((1/$C36*O40)-1)</f>
        <v>-1.1274603477928524E-2</v>
      </c>
      <c r="P41" s="25">
        <f>((1/$B36*P40)-1)</f>
        <v>7.0186002943931403E-2</v>
      </c>
      <c r="Q41" s="27">
        <f>((1/$C36*Q40)-1)</f>
        <v>-8.6629721638321611E-3</v>
      </c>
      <c r="R41" s="25"/>
      <c r="S41" s="25"/>
    </row>
    <row r="42" spans="1:19" x14ac:dyDescent="0.2">
      <c r="A42" s="136"/>
      <c r="B42" s="139"/>
      <c r="C42" s="134"/>
      <c r="D42" s="144"/>
      <c r="E42" s="43" t="s">
        <v>2</v>
      </c>
      <c r="F42" s="10"/>
      <c r="G42" s="9"/>
      <c r="H42" s="13"/>
      <c r="I42" s="11"/>
      <c r="J42" s="9"/>
      <c r="K42" s="15"/>
      <c r="L42" s="9"/>
      <c r="M42" s="11"/>
      <c r="N42" s="13"/>
      <c r="O42" s="15"/>
      <c r="P42" s="9"/>
      <c r="Q42" s="11"/>
      <c r="R42" s="9"/>
      <c r="S42" s="9"/>
    </row>
    <row r="43" spans="1:19" x14ac:dyDescent="0.2">
      <c r="A43" s="136"/>
      <c r="B43" s="139"/>
      <c r="C43" s="134"/>
      <c r="D43" s="144"/>
      <c r="E43" s="61" t="s">
        <v>31</v>
      </c>
      <c r="F43" s="72">
        <f>IF(G41&lt;0,1,0)</f>
        <v>1</v>
      </c>
      <c r="G43" s="77"/>
      <c r="H43" s="78">
        <f>IF(I41&lt;0,1,0)</f>
        <v>1</v>
      </c>
      <c r="I43" s="73"/>
      <c r="J43" s="95">
        <f>IF(K41&lt;0,1,0)</f>
        <v>1</v>
      </c>
      <c r="K43" s="77"/>
      <c r="L43" s="78">
        <f>IF(M41&lt;0,1,0)</f>
        <v>1</v>
      </c>
      <c r="M43" s="73"/>
      <c r="N43" s="78">
        <f>IF(O41&lt;0,1,0)</f>
        <v>1</v>
      </c>
      <c r="O43" s="77"/>
      <c r="P43" s="78">
        <f>IF(Q41&lt;0,1,0)</f>
        <v>1</v>
      </c>
      <c r="Q43" s="73"/>
      <c r="R43" s="64"/>
      <c r="S43" s="64"/>
    </row>
    <row r="44" spans="1:19" x14ac:dyDescent="0.2">
      <c r="A44" s="136"/>
      <c r="B44" s="139"/>
      <c r="C44" s="134"/>
      <c r="D44" s="143" t="s">
        <v>35</v>
      </c>
      <c r="E44" s="44" t="s">
        <v>3</v>
      </c>
      <c r="F44" s="20">
        <v>7.9125000000000001E-2</v>
      </c>
      <c r="G44" s="19">
        <v>7.8229999999999994E-2</v>
      </c>
      <c r="H44" s="16">
        <v>7.9164999999999999E-2</v>
      </c>
      <c r="I44" s="21">
        <v>7.7825000000000005E-2</v>
      </c>
      <c r="J44" s="19">
        <v>8.0454999999999999E-2</v>
      </c>
      <c r="K44" s="17">
        <v>7.9045000000000004E-2</v>
      </c>
      <c r="L44" s="19">
        <v>8.0839999999999995E-2</v>
      </c>
      <c r="M44" s="21">
        <v>7.7655000000000002E-2</v>
      </c>
      <c r="N44" s="16">
        <v>7.9795000000000005E-2</v>
      </c>
      <c r="O44" s="17">
        <v>7.8350000000000003E-2</v>
      </c>
      <c r="P44" s="19">
        <v>8.0085000000000003E-2</v>
      </c>
      <c r="Q44" s="21">
        <v>7.8210000000000002E-2</v>
      </c>
      <c r="R44" s="9"/>
      <c r="S44" s="9"/>
    </row>
    <row r="45" spans="1:19" x14ac:dyDescent="0.2">
      <c r="A45" s="136"/>
      <c r="B45" s="139"/>
      <c r="C45" s="134"/>
      <c r="D45" s="144"/>
      <c r="E45" s="43" t="s">
        <v>4</v>
      </c>
      <c r="F45" s="26">
        <f>((1/$B36*F44)-1)</f>
        <v>5.8811722199919592E-2</v>
      </c>
      <c r="G45" s="25">
        <f>((1/$C36*G44)-1)</f>
        <v>-3.3760112109051388E-3</v>
      </c>
      <c r="H45" s="28">
        <f>((1/$B36*H44)-1)</f>
        <v>5.9346982470225962E-2</v>
      </c>
      <c r="I45" s="27">
        <f>((1/$C36*I44)-1)</f>
        <v>-8.5355755143639023E-3</v>
      </c>
      <c r="J45" s="25">
        <f>((1/$B36*J44)-1)</f>
        <v>7.6609126187608734E-2</v>
      </c>
      <c r="K45" s="29">
        <f>((1/$C36*K44)-1)</f>
        <v>7.0068157207465731E-3</v>
      </c>
      <c r="L45" s="25">
        <f>((1/$B36*L44)-1)</f>
        <v>8.1761006289307936E-2</v>
      </c>
      <c r="M45" s="27">
        <f>((1/$C36*M44)-1)</f>
        <v>-1.070131855532197E-2</v>
      </c>
      <c r="N45" s="28">
        <f>((1/$B36*N44)-1)</f>
        <v>6.7777331727552514E-2</v>
      </c>
      <c r="O45" s="29">
        <f>((1/$C36*O44)-1)</f>
        <v>-1.8472514172875876E-3</v>
      </c>
      <c r="P45" s="25">
        <f>((1/$B36*P44)-1)</f>
        <v>7.1657968687274254E-2</v>
      </c>
      <c r="Q45" s="27">
        <f>((1/$C36*Q44)-1)</f>
        <v>-3.6308045098413233E-3</v>
      </c>
      <c r="R45" s="25"/>
      <c r="S45" s="25"/>
    </row>
    <row r="46" spans="1:19" x14ac:dyDescent="0.2">
      <c r="A46" s="136"/>
      <c r="B46" s="139"/>
      <c r="C46" s="134"/>
      <c r="D46" s="144"/>
      <c r="E46" s="43" t="s">
        <v>2</v>
      </c>
      <c r="F46" s="10"/>
      <c r="G46" s="9"/>
      <c r="H46" s="13"/>
      <c r="I46" s="11"/>
      <c r="J46" s="9"/>
      <c r="K46" s="15"/>
      <c r="L46" s="9"/>
      <c r="M46" s="11"/>
      <c r="N46" s="13"/>
      <c r="O46" s="15"/>
      <c r="P46" s="9"/>
      <c r="Q46" s="11"/>
      <c r="R46" s="9"/>
      <c r="S46" s="9"/>
    </row>
    <row r="47" spans="1:19" x14ac:dyDescent="0.2">
      <c r="A47" s="136"/>
      <c r="B47" s="139"/>
      <c r="C47" s="134"/>
      <c r="D47" s="145"/>
      <c r="E47" s="61" t="s">
        <v>31</v>
      </c>
      <c r="F47" s="72">
        <f>IF(G45&lt;0,1,0)</f>
        <v>1</v>
      </c>
      <c r="G47" s="77"/>
      <c r="H47" s="78">
        <f>IF(I45&lt;0,1,0)</f>
        <v>1</v>
      </c>
      <c r="I47" s="73"/>
      <c r="J47" s="95">
        <f>IF(K45&lt;0,1,0)</f>
        <v>0</v>
      </c>
      <c r="K47" s="77"/>
      <c r="L47" s="78">
        <f>IF(M45&lt;0,1,0)</f>
        <v>1</v>
      </c>
      <c r="M47" s="73"/>
      <c r="N47" s="78">
        <f>IF(O45&lt;0,1,0)</f>
        <v>1</v>
      </c>
      <c r="O47" s="77"/>
      <c r="P47" s="78">
        <f>IF(Q45&lt;0,1,0)</f>
        <v>1</v>
      </c>
      <c r="Q47" s="73"/>
      <c r="R47" s="64"/>
      <c r="S47" s="64"/>
    </row>
    <row r="48" spans="1:19" x14ac:dyDescent="0.2">
      <c r="A48" s="136"/>
      <c r="B48" s="139"/>
      <c r="C48" s="134"/>
      <c r="D48" s="143" t="s">
        <v>36</v>
      </c>
      <c r="E48" s="44" t="s">
        <v>3</v>
      </c>
      <c r="F48" s="10">
        <v>7.8939999999999996E-2</v>
      </c>
      <c r="G48" s="9">
        <v>7.7895000000000006E-2</v>
      </c>
      <c r="H48" s="13">
        <v>7.8890000000000002E-2</v>
      </c>
      <c r="I48" s="11">
        <v>7.7405000000000002E-2</v>
      </c>
      <c r="J48" s="9">
        <v>8.0509999999999998E-2</v>
      </c>
      <c r="K48" s="15">
        <v>7.8734999999999999E-2</v>
      </c>
      <c r="L48" s="9">
        <v>8.072E-2</v>
      </c>
      <c r="M48" s="11">
        <v>7.8560000000000005E-2</v>
      </c>
      <c r="N48" s="13">
        <v>7.9710000000000003E-2</v>
      </c>
      <c r="O48" s="15">
        <v>7.8719999999999998E-2</v>
      </c>
      <c r="P48" s="9">
        <v>7.9920000000000005E-2</v>
      </c>
      <c r="Q48" s="11">
        <v>7.8520000000000006E-2</v>
      </c>
      <c r="R48" s="9"/>
      <c r="S48" s="9"/>
    </row>
    <row r="49" spans="1:19" x14ac:dyDescent="0.2">
      <c r="A49" s="136"/>
      <c r="B49" s="139"/>
      <c r="C49" s="134"/>
      <c r="D49" s="144"/>
      <c r="E49" s="43" t="s">
        <v>4</v>
      </c>
      <c r="F49" s="26">
        <f>((1/$B36*F48)-1)</f>
        <v>5.6336143449752241E-2</v>
      </c>
      <c r="G49" s="25">
        <f>((1/$C36*G48)-1)</f>
        <v>-7.6437989680869789E-3</v>
      </c>
      <c r="H49" s="28">
        <f>((1/$B36*H48)-1)</f>
        <v>5.5667068111869389E-2</v>
      </c>
      <c r="I49" s="27">
        <f>((1/$C36*I48)-1)</f>
        <v>-1.3886234792024887E-2</v>
      </c>
      <c r="J49" s="25">
        <f>((1/$B36*J48)-1)</f>
        <v>7.7345109059280048E-2</v>
      </c>
      <c r="K49" s="29">
        <f>((1/$C36*K48)-1)</f>
        <v>3.0575195872348804E-3</v>
      </c>
      <c r="L49" s="25">
        <f>((1/$B36*L48)-1)</f>
        <v>8.0155225478388825E-2</v>
      </c>
      <c r="M49" s="27">
        <f>((1/$C36*M48)-1)</f>
        <v>8.2807822154284949E-4</v>
      </c>
      <c r="N49" s="28">
        <f>((1/$B36*N48)-1)</f>
        <v>6.6639903653151311E-2</v>
      </c>
      <c r="O49" s="29">
        <f>((1/$C36*O48)-1)</f>
        <v>2.8664246130327697E-3</v>
      </c>
      <c r="P49" s="25">
        <f>((1/$B36*P48)-1)</f>
        <v>6.9450020072260088E-2</v>
      </c>
      <c r="Q49" s="27">
        <f>((1/$C36*Q48)-1)</f>
        <v>3.1849162367048045E-4</v>
      </c>
      <c r="R49" s="25"/>
      <c r="S49" s="25"/>
    </row>
    <row r="50" spans="1:19" x14ac:dyDescent="0.2">
      <c r="A50" s="136"/>
      <c r="B50" s="139"/>
      <c r="C50" s="134"/>
      <c r="D50" s="144"/>
      <c r="E50" s="43" t="s">
        <v>2</v>
      </c>
      <c r="F50" s="10"/>
      <c r="G50" s="9"/>
      <c r="H50" s="13"/>
      <c r="I50" s="11"/>
      <c r="J50" s="9"/>
      <c r="K50" s="15"/>
      <c r="L50" s="9"/>
      <c r="M50" s="11"/>
      <c r="N50" s="13"/>
      <c r="O50" s="15"/>
      <c r="P50" s="9"/>
      <c r="Q50" s="11"/>
      <c r="R50" s="9"/>
      <c r="S50" s="9"/>
    </row>
    <row r="51" spans="1:19" ht="17" thickBot="1" x14ac:dyDescent="0.25">
      <c r="A51" s="136"/>
      <c r="B51" s="139"/>
      <c r="C51" s="134"/>
      <c r="D51" s="145"/>
      <c r="E51" s="63" t="s">
        <v>31</v>
      </c>
      <c r="F51" s="72">
        <f>IF(G49&lt;0,1,0)</f>
        <v>1</v>
      </c>
      <c r="G51" s="77"/>
      <c r="H51" s="78">
        <f>IF(I49&lt;0,1,0)</f>
        <v>1</v>
      </c>
      <c r="I51" s="73"/>
      <c r="J51" s="95">
        <f>IF(K49&lt;0,1,0)</f>
        <v>0</v>
      </c>
      <c r="K51" s="77"/>
      <c r="L51" s="78">
        <f>IF(M49&lt;0,1,0)</f>
        <v>0</v>
      </c>
      <c r="M51" s="73"/>
      <c r="N51" s="78">
        <f>IF(O49&lt;0,1,0)</f>
        <v>0</v>
      </c>
      <c r="O51" s="77"/>
      <c r="P51" s="78">
        <f>IF(Q49&lt;0,1,0)</f>
        <v>0</v>
      </c>
      <c r="Q51" s="73"/>
      <c r="R51" s="64"/>
      <c r="S51" s="64"/>
    </row>
    <row r="52" spans="1:19" x14ac:dyDescent="0.2">
      <c r="A52" s="135" t="s">
        <v>11</v>
      </c>
      <c r="B52" s="138">
        <v>0.11357</v>
      </c>
      <c r="C52" s="133">
        <v>0.11401</v>
      </c>
      <c r="D52" s="141" t="s">
        <v>34</v>
      </c>
      <c r="E52" s="42" t="s">
        <v>3</v>
      </c>
      <c r="F52" s="7">
        <v>0.12356</v>
      </c>
      <c r="G52" s="6">
        <v>0.114625</v>
      </c>
      <c r="H52" s="12">
        <v>0.1263</v>
      </c>
      <c r="I52" s="8">
        <v>0.11462</v>
      </c>
      <c r="J52" s="6">
        <v>0.12926000000000001</v>
      </c>
      <c r="K52" s="14">
        <v>0.114575</v>
      </c>
      <c r="L52" s="6">
        <v>0.13350999999999999</v>
      </c>
      <c r="M52" s="8">
        <v>0.11513</v>
      </c>
      <c r="N52" s="12">
        <v>0.12667</v>
      </c>
      <c r="O52" s="14">
        <v>0.11439000000000001</v>
      </c>
      <c r="P52" s="6">
        <v>0.129885</v>
      </c>
      <c r="Q52" s="8">
        <v>0.114845</v>
      </c>
      <c r="R52" s="9"/>
      <c r="S52" s="9"/>
    </row>
    <row r="53" spans="1:19" x14ac:dyDescent="0.2">
      <c r="A53" s="136"/>
      <c r="B53" s="139"/>
      <c r="C53" s="134"/>
      <c r="D53" s="142"/>
      <c r="E53" s="43" t="s">
        <v>4</v>
      </c>
      <c r="F53" s="26">
        <f>((1/$B52*F52)-1)</f>
        <v>8.7963370608435287E-2</v>
      </c>
      <c r="G53" s="25">
        <f>((1/$C52*G52)-1)</f>
        <v>5.3942636610824213E-3</v>
      </c>
      <c r="H53" s="28">
        <f>((1/$B52*H52)-1)</f>
        <v>0.11208946024478283</v>
      </c>
      <c r="I53" s="27">
        <f>((1/$C52*I52)-1)</f>
        <v>5.3504078589599047E-3</v>
      </c>
      <c r="J53" s="25">
        <f>((1/$B52*J52)-1)</f>
        <v>0.13815268116580093</v>
      </c>
      <c r="K53" s="29">
        <f>((1/$C52*K52)-1)</f>
        <v>4.955705639856145E-3</v>
      </c>
      <c r="L53" s="25">
        <f>((1/$B52*L52)-1)</f>
        <v>0.17557453552874858</v>
      </c>
      <c r="M53" s="27">
        <f>((1/$C52*M52)-1)</f>
        <v>9.8236996754670347E-3</v>
      </c>
      <c r="N53" s="28">
        <f>((1/$B52*N52)-1)</f>
        <v>0.11534736285991021</v>
      </c>
      <c r="O53" s="29">
        <f>((1/$C52*O52)-1)</f>
        <v>3.3330409613192558E-3</v>
      </c>
      <c r="P53" s="25">
        <f>((1/$B52*P52)-1)</f>
        <v>0.14365589504270493</v>
      </c>
      <c r="Q53" s="27">
        <f>((1/$C52*Q52)-1)</f>
        <v>7.3239189544778149E-3</v>
      </c>
      <c r="R53" s="25"/>
      <c r="S53" s="25"/>
    </row>
    <row r="54" spans="1:19" x14ac:dyDescent="0.2">
      <c r="A54" s="136"/>
      <c r="B54" s="139"/>
      <c r="C54" s="134"/>
      <c r="D54" s="142"/>
      <c r="E54" s="43" t="s">
        <v>2</v>
      </c>
      <c r="F54" s="10"/>
      <c r="G54" s="9"/>
      <c r="H54" s="13"/>
      <c r="I54" s="11"/>
      <c r="J54" s="9"/>
      <c r="K54" s="15"/>
      <c r="L54" s="9"/>
      <c r="M54" s="11"/>
      <c r="N54" s="13"/>
      <c r="O54" s="15"/>
      <c r="P54" s="9"/>
      <c r="Q54" s="11"/>
      <c r="R54" s="9"/>
      <c r="S54" s="9"/>
    </row>
    <row r="55" spans="1:19" x14ac:dyDescent="0.2">
      <c r="A55" s="136"/>
      <c r="B55" s="139"/>
      <c r="C55" s="134"/>
      <c r="D55" s="142"/>
      <c r="E55" s="61" t="s">
        <v>31</v>
      </c>
      <c r="F55" s="72">
        <f>IF(G53&lt;0,1,0)</f>
        <v>0</v>
      </c>
      <c r="G55" s="77"/>
      <c r="H55" s="78">
        <f>IF(I53&lt;0,1,0)</f>
        <v>0</v>
      </c>
      <c r="I55" s="73"/>
      <c r="J55" s="95">
        <f>IF(K53&lt;0,1,0)</f>
        <v>0</v>
      </c>
      <c r="K55" s="77"/>
      <c r="L55" s="78">
        <f>IF(M53&lt;0,1,0)</f>
        <v>0</v>
      </c>
      <c r="M55" s="73"/>
      <c r="N55" s="78">
        <f>IF(O53&lt;0,1,0)</f>
        <v>0</v>
      </c>
      <c r="O55" s="77"/>
      <c r="P55" s="78">
        <f>IF(Q53&lt;0,1,0)</f>
        <v>0</v>
      </c>
      <c r="Q55" s="73"/>
      <c r="R55" s="64"/>
      <c r="S55" s="64"/>
    </row>
    <row r="56" spans="1:19" x14ac:dyDescent="0.2">
      <c r="A56" s="136"/>
      <c r="B56" s="139"/>
      <c r="C56" s="134"/>
      <c r="D56" s="143">
        <v>1</v>
      </c>
      <c r="E56" s="44" t="s">
        <v>3</v>
      </c>
      <c r="F56" s="20">
        <v>0.12575</v>
      </c>
      <c r="G56" s="19">
        <v>0.11848499999999999</v>
      </c>
      <c r="H56" s="16">
        <v>0.12696499999999999</v>
      </c>
      <c r="I56" s="21">
        <v>0.11743000000000001</v>
      </c>
      <c r="J56" s="19">
        <v>0.12575</v>
      </c>
      <c r="K56" s="17">
        <v>0.11848499999999999</v>
      </c>
      <c r="L56" s="19">
        <v>0.12696499999999999</v>
      </c>
      <c r="M56" s="21">
        <v>0.11743000000000001</v>
      </c>
      <c r="N56" s="16">
        <v>0.12575</v>
      </c>
      <c r="O56" s="17">
        <v>0.11848499999999999</v>
      </c>
      <c r="P56" s="19">
        <v>0.12696499999999999</v>
      </c>
      <c r="Q56" s="21">
        <v>0.11743000000000001</v>
      </c>
      <c r="R56" s="9"/>
      <c r="S56" s="9"/>
    </row>
    <row r="57" spans="1:19" x14ac:dyDescent="0.2">
      <c r="A57" s="136"/>
      <c r="B57" s="139"/>
      <c r="C57" s="134"/>
      <c r="D57" s="144"/>
      <c r="E57" s="43" t="s">
        <v>4</v>
      </c>
      <c r="F57" s="26">
        <f>((1/$B52*F56)-1)</f>
        <v>0.10724663203310736</v>
      </c>
      <c r="G57" s="25">
        <f>((1/$C52*G56)-1)</f>
        <v>3.9250942899745622E-2</v>
      </c>
      <c r="H57" s="28">
        <f>((1/$B52*H56)-1)</f>
        <v>0.11794487980980883</v>
      </c>
      <c r="I57" s="27">
        <f>((1/$C52*I56)-1)</f>
        <v>2.9997368651872858E-2</v>
      </c>
      <c r="J57" s="25">
        <f>((1/$B52*J56)-1)</f>
        <v>0.10724663203310736</v>
      </c>
      <c r="K57" s="29">
        <f>((1/$C52*K56)-1)</f>
        <v>3.9250942899745622E-2</v>
      </c>
      <c r="L57" s="25">
        <f>((1/$B52*L56)-1)</f>
        <v>0.11794487980980883</v>
      </c>
      <c r="M57" s="27">
        <f>((1/$C52*M56)-1)</f>
        <v>2.9997368651872858E-2</v>
      </c>
      <c r="N57" s="28">
        <f>((1/$B52*N56)-1)</f>
        <v>0.10724663203310736</v>
      </c>
      <c r="O57" s="29">
        <f>((1/$C52*O56)-1)</f>
        <v>3.9250942899745622E-2</v>
      </c>
      <c r="P57" s="25">
        <f>((1/$B52*P56)-1)</f>
        <v>0.11794487980980883</v>
      </c>
      <c r="Q57" s="27">
        <f>((1/$C52*Q56)-1)</f>
        <v>2.9997368651872858E-2</v>
      </c>
      <c r="R57" s="25"/>
      <c r="S57" s="25"/>
    </row>
    <row r="58" spans="1:19" x14ac:dyDescent="0.2">
      <c r="A58" s="136"/>
      <c r="B58" s="139"/>
      <c r="C58" s="134"/>
      <c r="D58" s="144"/>
      <c r="E58" s="43" t="s">
        <v>2</v>
      </c>
      <c r="F58" s="10"/>
      <c r="G58" s="9"/>
      <c r="H58" s="13"/>
      <c r="I58" s="11"/>
      <c r="J58" s="9"/>
      <c r="K58" s="15"/>
      <c r="L58" s="9"/>
      <c r="M58" s="11"/>
      <c r="N58" s="13"/>
      <c r="O58" s="15"/>
      <c r="P58" s="9"/>
      <c r="Q58" s="11"/>
      <c r="R58" s="9"/>
      <c r="S58" s="9"/>
    </row>
    <row r="59" spans="1:19" x14ac:dyDescent="0.2">
      <c r="A59" s="136"/>
      <c r="B59" s="139"/>
      <c r="C59" s="134"/>
      <c r="D59" s="144"/>
      <c r="E59" s="61" t="s">
        <v>31</v>
      </c>
      <c r="F59" s="72">
        <f>IF(G57&lt;0,1,0)</f>
        <v>0</v>
      </c>
      <c r="G59" s="77"/>
      <c r="H59" s="78">
        <f>IF(I57&lt;0,1,0)</f>
        <v>0</v>
      </c>
      <c r="I59" s="73"/>
      <c r="J59" s="95">
        <f>IF(K57&lt;0,1,0)</f>
        <v>0</v>
      </c>
      <c r="K59" s="77"/>
      <c r="L59" s="78">
        <f>IF(M57&lt;0,1,0)</f>
        <v>0</v>
      </c>
      <c r="M59" s="73"/>
      <c r="N59" s="78">
        <f>IF(O57&lt;0,1,0)</f>
        <v>0</v>
      </c>
      <c r="O59" s="77"/>
      <c r="P59" s="78">
        <f>IF(Q57&lt;0,1,0)</f>
        <v>0</v>
      </c>
      <c r="Q59" s="73"/>
      <c r="R59" s="64"/>
      <c r="S59" s="64"/>
    </row>
    <row r="60" spans="1:19" x14ac:dyDescent="0.2">
      <c r="A60" s="136"/>
      <c r="B60" s="139"/>
      <c r="C60" s="134"/>
      <c r="D60" s="143" t="s">
        <v>35</v>
      </c>
      <c r="E60" s="44" t="s">
        <v>3</v>
      </c>
      <c r="F60" s="20">
        <v>0.123765</v>
      </c>
      <c r="G60" s="19">
        <v>0.11471000000000001</v>
      </c>
      <c r="H60" s="16">
        <v>0.12587999999999999</v>
      </c>
      <c r="I60" s="21">
        <v>0.114465</v>
      </c>
      <c r="J60" s="19">
        <v>0.12961</v>
      </c>
      <c r="K60" s="17">
        <v>0.11465</v>
      </c>
      <c r="L60" s="19">
        <v>0.13377</v>
      </c>
      <c r="M60" s="21">
        <v>0.11473</v>
      </c>
      <c r="N60" s="16">
        <v>0.12659999999999999</v>
      </c>
      <c r="O60" s="17">
        <v>0.11428000000000001</v>
      </c>
      <c r="P60" s="19">
        <v>0.12973499999999999</v>
      </c>
      <c r="Q60" s="21">
        <v>0.114775</v>
      </c>
      <c r="R60" s="9"/>
      <c r="S60" s="9"/>
    </row>
    <row r="61" spans="1:19" x14ac:dyDescent="0.2">
      <c r="A61" s="136"/>
      <c r="B61" s="139"/>
      <c r="C61" s="134"/>
      <c r="D61" s="144"/>
      <c r="E61" s="43" t="s">
        <v>4</v>
      </c>
      <c r="F61" s="26">
        <f>((1/$B52*F60)-1)</f>
        <v>8.9768424760059862E-2</v>
      </c>
      <c r="G61" s="25">
        <f>((1/$C52*G60)-1)</f>
        <v>6.13981229716698E-3</v>
      </c>
      <c r="H61" s="28">
        <f>((1/$B52*H60)-1)</f>
        <v>0.10839130051950319</v>
      </c>
      <c r="I61" s="27">
        <f>((1/$C52*I60)-1)</f>
        <v>3.9908779931585592E-3</v>
      </c>
      <c r="J61" s="25">
        <f>((1/$B52*J60)-1)</f>
        <v>0.14123448093686708</v>
      </c>
      <c r="K61" s="29">
        <f>((1/$C52*K60)-1)</f>
        <v>5.6135426716956704E-3</v>
      </c>
      <c r="L61" s="25">
        <f>((1/$B52*L60)-1)</f>
        <v>0.1778638725015409</v>
      </c>
      <c r="M61" s="27">
        <f>((1/$C52*M60)-1)</f>
        <v>6.3152355056574905E-3</v>
      </c>
      <c r="N61" s="28">
        <f>((1/$B52*N60)-1)</f>
        <v>0.11473100290569671</v>
      </c>
      <c r="O61" s="29">
        <f>((1/$C52*O60)-1)</f>
        <v>2.36821331462167E-3</v>
      </c>
      <c r="P61" s="25">
        <f>((1/$B52*P60)-1)</f>
        <v>0.14233512371224788</v>
      </c>
      <c r="Q61" s="27">
        <f>((1/$C52*Q60)-1)</f>
        <v>6.7099377247610281E-3</v>
      </c>
      <c r="R61" s="25"/>
      <c r="S61" s="25"/>
    </row>
    <row r="62" spans="1:19" x14ac:dyDescent="0.2">
      <c r="A62" s="136"/>
      <c r="B62" s="139"/>
      <c r="C62" s="134"/>
      <c r="D62" s="144"/>
      <c r="E62" s="43" t="s">
        <v>2</v>
      </c>
      <c r="F62" s="10"/>
      <c r="G62" s="9"/>
      <c r="H62" s="13"/>
      <c r="I62" s="11"/>
      <c r="J62" s="9"/>
      <c r="K62" s="15"/>
      <c r="L62" s="9"/>
      <c r="M62" s="11"/>
      <c r="N62" s="13"/>
      <c r="O62" s="15"/>
      <c r="P62" s="9"/>
      <c r="Q62" s="11"/>
      <c r="R62" s="9"/>
      <c r="S62" s="9"/>
    </row>
    <row r="63" spans="1:19" x14ac:dyDescent="0.2">
      <c r="A63" s="136"/>
      <c r="B63" s="139"/>
      <c r="C63" s="134"/>
      <c r="D63" s="145"/>
      <c r="E63" s="61" t="s">
        <v>31</v>
      </c>
      <c r="F63" s="72">
        <f>IF(G61&lt;0,1,0)</f>
        <v>0</v>
      </c>
      <c r="G63" s="77"/>
      <c r="H63" s="78">
        <f>IF(I61&lt;0,1,0)</f>
        <v>0</v>
      </c>
      <c r="I63" s="73"/>
      <c r="J63" s="95">
        <f>IF(K61&lt;0,1,0)</f>
        <v>0</v>
      </c>
      <c r="K63" s="77"/>
      <c r="L63" s="78">
        <f>IF(M61&lt;0,1,0)</f>
        <v>0</v>
      </c>
      <c r="M63" s="73"/>
      <c r="N63" s="78">
        <f>IF(O61&lt;0,1,0)</f>
        <v>0</v>
      </c>
      <c r="O63" s="77"/>
      <c r="P63" s="78">
        <f>IF(Q61&lt;0,1,0)</f>
        <v>0</v>
      </c>
      <c r="Q63" s="73"/>
      <c r="R63" s="64"/>
      <c r="S63" s="64"/>
    </row>
    <row r="64" spans="1:19" x14ac:dyDescent="0.2">
      <c r="A64" s="136"/>
      <c r="B64" s="139"/>
      <c r="C64" s="134"/>
      <c r="D64" s="143" t="s">
        <v>36</v>
      </c>
      <c r="E64" s="44" t="s">
        <v>3</v>
      </c>
      <c r="F64" s="10">
        <v>0.121045</v>
      </c>
      <c r="G64" s="9">
        <v>0.11429499999999999</v>
      </c>
      <c r="H64" s="13">
        <v>0.12217</v>
      </c>
      <c r="I64" s="11">
        <v>0.11548</v>
      </c>
      <c r="J64" s="9">
        <v>0.12519</v>
      </c>
      <c r="K64" s="15">
        <v>0.11521000000000001</v>
      </c>
      <c r="L64" s="9">
        <v>0.127635</v>
      </c>
      <c r="M64" s="11">
        <v>0.11511</v>
      </c>
      <c r="N64" s="13">
        <v>0.1231</v>
      </c>
      <c r="O64" s="15">
        <v>0.11433</v>
      </c>
      <c r="P64" s="9">
        <v>0.12525500000000001</v>
      </c>
      <c r="Q64" s="11">
        <v>0.11508</v>
      </c>
      <c r="R64" s="9"/>
      <c r="S64" s="9"/>
    </row>
    <row r="65" spans="1:19" x14ac:dyDescent="0.2">
      <c r="A65" s="136"/>
      <c r="B65" s="139"/>
      <c r="C65" s="134"/>
      <c r="D65" s="144"/>
      <c r="E65" s="43" t="s">
        <v>4</v>
      </c>
      <c r="F65" s="26">
        <f>((1/$B52*F64)-1)</f>
        <v>6.5818437967773091E-2</v>
      </c>
      <c r="G65" s="25">
        <f>((1/$C52*G64)-1)</f>
        <v>2.4997807209894418E-3</v>
      </c>
      <c r="H65" s="28">
        <f>((1/$B52*H64)-1)</f>
        <v>7.5724222946200515E-2</v>
      </c>
      <c r="I65" s="27">
        <f>((1/$C52*I64)-1)</f>
        <v>1.2893605824050525E-2</v>
      </c>
      <c r="J65" s="25">
        <f>((1/$B52*J64)-1)</f>
        <v>0.10231575239940116</v>
      </c>
      <c r="K65" s="29">
        <f>((1/$C52*K64)-1)</f>
        <v>1.0525392509429077E-2</v>
      </c>
      <c r="L65" s="25">
        <f>((1/$B52*L64)-1)</f>
        <v>0.12384432508585008</v>
      </c>
      <c r="M65" s="27">
        <f>((1/$C52*M64)-1)</f>
        <v>9.6482764669767462E-3</v>
      </c>
      <c r="N65" s="28">
        <f>((1/$B52*N64)-1)</f>
        <v>8.3913005195033863E-2</v>
      </c>
      <c r="O65" s="29">
        <f>((1/$C52*O64)-1)</f>
        <v>2.8067713358477242E-3</v>
      </c>
      <c r="P65" s="25">
        <f>((1/$B52*P64)-1)</f>
        <v>0.10288808664259919</v>
      </c>
      <c r="Q65" s="27">
        <f>((1/$C52*Q64)-1)</f>
        <v>9.3851416542409805E-3</v>
      </c>
      <c r="R65" s="25"/>
      <c r="S65" s="25"/>
    </row>
    <row r="66" spans="1:19" x14ac:dyDescent="0.2">
      <c r="A66" s="136"/>
      <c r="B66" s="139"/>
      <c r="C66" s="134"/>
      <c r="D66" s="144"/>
      <c r="E66" s="43" t="s">
        <v>2</v>
      </c>
      <c r="F66" s="10"/>
      <c r="G66" s="9"/>
      <c r="H66" s="13"/>
      <c r="I66" s="11"/>
      <c r="J66" s="9"/>
      <c r="K66" s="15"/>
      <c r="L66" s="9"/>
      <c r="M66" s="11"/>
      <c r="N66" s="13"/>
      <c r="O66" s="15"/>
      <c r="P66" s="9"/>
      <c r="Q66" s="11"/>
      <c r="R66" s="9"/>
      <c r="S66" s="9"/>
    </row>
    <row r="67" spans="1:19" ht="17" thickBot="1" x14ac:dyDescent="0.25">
      <c r="A67" s="136"/>
      <c r="B67" s="139"/>
      <c r="C67" s="134"/>
      <c r="D67" s="145"/>
      <c r="E67" s="63" t="s">
        <v>31</v>
      </c>
      <c r="F67" s="72">
        <f>IF(G65&lt;0,1,0)</f>
        <v>0</v>
      </c>
      <c r="G67" s="77"/>
      <c r="H67" s="78">
        <f>IF(I65&lt;0,1,0)</f>
        <v>0</v>
      </c>
      <c r="I67" s="73"/>
      <c r="J67" s="95">
        <f>IF(K65&lt;0,1,0)</f>
        <v>0</v>
      </c>
      <c r="K67" s="77"/>
      <c r="L67" s="78">
        <f>IF(M65&lt;0,1,0)</f>
        <v>0</v>
      </c>
      <c r="M67" s="73"/>
      <c r="N67" s="78">
        <f>IF(O65&lt;0,1,0)</f>
        <v>0</v>
      </c>
      <c r="O67" s="77"/>
      <c r="P67" s="78">
        <f>IF(Q65&lt;0,1,0)</f>
        <v>0</v>
      </c>
      <c r="Q67" s="73"/>
      <c r="R67" s="64"/>
      <c r="S67" s="64"/>
    </row>
    <row r="68" spans="1:19" x14ac:dyDescent="0.2">
      <c r="A68" s="135" t="s">
        <v>12</v>
      </c>
      <c r="B68" s="138">
        <v>7.8450000000000006E-2</v>
      </c>
      <c r="C68" s="133">
        <v>7.9305E-2</v>
      </c>
      <c r="D68" s="141" t="s">
        <v>34</v>
      </c>
      <c r="E68" s="42" t="s">
        <v>3</v>
      </c>
      <c r="F68" s="7">
        <v>8.3510000000000001E-2</v>
      </c>
      <c r="G68" s="6">
        <v>7.8549999999999995E-2</v>
      </c>
      <c r="H68" s="12">
        <v>8.2945000000000005E-2</v>
      </c>
      <c r="I68" s="8">
        <v>7.9274999999999998E-2</v>
      </c>
      <c r="J68" s="6">
        <v>8.7114999999999998E-2</v>
      </c>
      <c r="K68" s="14">
        <v>7.9259999999999997E-2</v>
      </c>
      <c r="L68" s="6">
        <v>9.1889999999999999E-2</v>
      </c>
      <c r="M68" s="8">
        <v>7.9344999999999999E-2</v>
      </c>
      <c r="N68" s="12">
        <v>8.5434999999999997E-2</v>
      </c>
      <c r="O68" s="14">
        <v>7.9009999999999997E-2</v>
      </c>
      <c r="P68" s="6">
        <v>8.7609999999999993E-2</v>
      </c>
      <c r="Q68" s="8">
        <v>7.9155000000000003E-2</v>
      </c>
      <c r="R68" s="9"/>
      <c r="S68" s="9"/>
    </row>
    <row r="69" spans="1:19" x14ac:dyDescent="0.2">
      <c r="A69" s="136"/>
      <c r="B69" s="139"/>
      <c r="C69" s="134"/>
      <c r="D69" s="142"/>
      <c r="E69" s="43" t="s">
        <v>4</v>
      </c>
      <c r="F69" s="26">
        <f>((1/$B68*F68)-1)</f>
        <v>6.4499681325685065E-2</v>
      </c>
      <c r="G69" s="25">
        <f>((1/$C68*G68)-1)</f>
        <v>-9.5202067965449721E-3</v>
      </c>
      <c r="H69" s="28">
        <f>((1/$B68*H68)-1)</f>
        <v>5.7297641810070132E-2</v>
      </c>
      <c r="I69" s="27">
        <f>((1/$C68*I68)-1)</f>
        <v>-3.78286362776592E-4</v>
      </c>
      <c r="J69" s="25">
        <f>((1/$B68*J68)-1)</f>
        <v>0.11045251752708718</v>
      </c>
      <c r="K69" s="29">
        <f>((1/$C68*K68)-1)</f>
        <v>-5.67429544164888E-4</v>
      </c>
      <c r="L69" s="25">
        <f>((1/$B68*L68)-1)</f>
        <v>0.17131931166347969</v>
      </c>
      <c r="M69" s="27">
        <f>((1/$C68*M68)-1)</f>
        <v>5.0438181703560403E-4</v>
      </c>
      <c r="N69" s="28">
        <f>((1/$B68*N68)-1)</f>
        <v>8.9037603569152246E-2</v>
      </c>
      <c r="O69" s="29">
        <f>((1/$C68*O68)-1)</f>
        <v>-3.7198159006367471E-3</v>
      </c>
      <c r="P69" s="25">
        <f>((1/$B68*P68)-1)</f>
        <v>0.11676226896112163</v>
      </c>
      <c r="Q69" s="27">
        <f>((1/$C68*Q68)-1)</f>
        <v>-1.891431813883071E-3</v>
      </c>
      <c r="R69" s="25"/>
      <c r="S69" s="25"/>
    </row>
    <row r="70" spans="1:19" x14ac:dyDescent="0.2">
      <c r="A70" s="136"/>
      <c r="B70" s="139"/>
      <c r="C70" s="134"/>
      <c r="D70" s="142"/>
      <c r="E70" s="43" t="s">
        <v>2</v>
      </c>
      <c r="F70" s="10"/>
      <c r="G70" s="9"/>
      <c r="H70" s="13"/>
      <c r="I70" s="11"/>
      <c r="J70" s="9"/>
      <c r="K70" s="15"/>
      <c r="L70" s="9"/>
      <c r="M70" s="11"/>
      <c r="N70" s="13"/>
      <c r="O70" s="15"/>
      <c r="P70" s="9"/>
      <c r="Q70" s="11"/>
      <c r="R70" s="9"/>
      <c r="S70" s="9"/>
    </row>
    <row r="71" spans="1:19" x14ac:dyDescent="0.2">
      <c r="A71" s="136"/>
      <c r="B71" s="139"/>
      <c r="C71" s="134"/>
      <c r="D71" s="142"/>
      <c r="E71" s="61" t="s">
        <v>31</v>
      </c>
      <c r="F71" s="72">
        <f>IF(G69&lt;0,1,0)</f>
        <v>1</v>
      </c>
      <c r="G71" s="77"/>
      <c r="H71" s="78">
        <f>IF(I69&lt;0,1,0)</f>
        <v>1</v>
      </c>
      <c r="I71" s="73"/>
      <c r="J71" s="95">
        <f>IF(K69&lt;0,1,0)</f>
        <v>1</v>
      </c>
      <c r="K71" s="77"/>
      <c r="L71" s="78">
        <f>IF(M69&lt;0,1,0)</f>
        <v>0</v>
      </c>
      <c r="M71" s="73"/>
      <c r="N71" s="78">
        <f>IF(O69&lt;0,1,0)</f>
        <v>1</v>
      </c>
      <c r="O71" s="77"/>
      <c r="P71" s="78">
        <f>IF(Q69&lt;0,1,0)</f>
        <v>1</v>
      </c>
      <c r="Q71" s="73"/>
      <c r="R71" s="64"/>
      <c r="S71" s="64"/>
    </row>
    <row r="72" spans="1:19" x14ac:dyDescent="0.2">
      <c r="A72" s="136"/>
      <c r="B72" s="139"/>
      <c r="C72" s="134"/>
      <c r="D72" s="143">
        <v>1</v>
      </c>
      <c r="E72" s="44" t="s">
        <v>3</v>
      </c>
      <c r="F72" s="20">
        <v>8.4495000000000001E-2</v>
      </c>
      <c r="G72" s="19">
        <v>7.8204999999999997E-2</v>
      </c>
      <c r="H72" s="16">
        <v>9.0654999999999999E-2</v>
      </c>
      <c r="I72" s="21">
        <v>7.8914999999999999E-2</v>
      </c>
      <c r="J72" s="19">
        <v>8.4495000000000001E-2</v>
      </c>
      <c r="K72" s="17">
        <v>7.8204999999999997E-2</v>
      </c>
      <c r="L72" s="19">
        <v>9.0654999999999999E-2</v>
      </c>
      <c r="M72" s="21">
        <v>7.8914999999999999E-2</v>
      </c>
      <c r="N72" s="16">
        <v>8.4495000000000001E-2</v>
      </c>
      <c r="O72" s="17">
        <v>7.8204999999999997E-2</v>
      </c>
      <c r="P72" s="19">
        <v>9.0654999999999999E-2</v>
      </c>
      <c r="Q72" s="21">
        <v>7.8914999999999999E-2</v>
      </c>
      <c r="R72" s="9"/>
      <c r="S72" s="9"/>
    </row>
    <row r="73" spans="1:19" x14ac:dyDescent="0.2">
      <c r="A73" s="136"/>
      <c r="B73" s="139"/>
      <c r="C73" s="134"/>
      <c r="D73" s="144"/>
      <c r="E73" s="43" t="s">
        <v>4</v>
      </c>
      <c r="F73" s="26">
        <f>((1/$B68*F72)-1)</f>
        <v>7.7055449330783787E-2</v>
      </c>
      <c r="G73" s="25">
        <f>((1/$C68*G72)-1)</f>
        <v>-1.3870499968476113E-2</v>
      </c>
      <c r="H73" s="28">
        <f>((1/$B68*H72)-1)</f>
        <v>0.15557680050987877</v>
      </c>
      <c r="I73" s="27">
        <f>((1/$C68*I72)-1)</f>
        <v>-4.9177227160960291E-3</v>
      </c>
      <c r="J73" s="25">
        <f>((1/$B68*J72)-1)</f>
        <v>7.7055449330783787E-2</v>
      </c>
      <c r="K73" s="29">
        <f>((1/$C68*K72)-1)</f>
        <v>-1.3870499968476113E-2</v>
      </c>
      <c r="L73" s="25">
        <f>((1/$B68*L72)-1)</f>
        <v>0.15557680050987877</v>
      </c>
      <c r="M73" s="27">
        <f>((1/$C68*M72)-1)</f>
        <v>-4.9177227160960291E-3</v>
      </c>
      <c r="N73" s="28">
        <f>((1/$B68*N72)-1)</f>
        <v>7.7055449330783787E-2</v>
      </c>
      <c r="O73" s="29">
        <f>((1/$C68*O72)-1)</f>
        <v>-1.3870499968476113E-2</v>
      </c>
      <c r="P73" s="25">
        <f>((1/$B68*P72)-1)</f>
        <v>0.15557680050987877</v>
      </c>
      <c r="Q73" s="27">
        <f>((1/$C68*Q72)-1)</f>
        <v>-4.9177227160960291E-3</v>
      </c>
      <c r="R73" s="25"/>
      <c r="S73" s="25"/>
    </row>
    <row r="74" spans="1:19" x14ac:dyDescent="0.2">
      <c r="A74" s="136"/>
      <c r="B74" s="139"/>
      <c r="C74" s="134"/>
      <c r="D74" s="144"/>
      <c r="E74" s="43" t="s">
        <v>2</v>
      </c>
      <c r="F74" s="10"/>
      <c r="G74" s="9"/>
      <c r="H74" s="13"/>
      <c r="I74" s="11"/>
      <c r="J74" s="9"/>
      <c r="K74" s="15"/>
      <c r="L74" s="9"/>
      <c r="M74" s="11"/>
      <c r="N74" s="13"/>
      <c r="O74" s="15"/>
      <c r="P74" s="9"/>
      <c r="Q74" s="11"/>
      <c r="R74" s="9"/>
      <c r="S74" s="9"/>
    </row>
    <row r="75" spans="1:19" x14ac:dyDescent="0.2">
      <c r="A75" s="136"/>
      <c r="B75" s="139"/>
      <c r="C75" s="134"/>
      <c r="D75" s="144"/>
      <c r="E75" s="61" t="s">
        <v>31</v>
      </c>
      <c r="F75" s="72">
        <f>IF(G73&lt;0,1,0)</f>
        <v>1</v>
      </c>
      <c r="G75" s="77"/>
      <c r="H75" s="78">
        <f>IF(I73&lt;0,1,0)</f>
        <v>1</v>
      </c>
      <c r="I75" s="73"/>
      <c r="J75" s="95">
        <f>IF(K73&lt;0,1,0)</f>
        <v>1</v>
      </c>
      <c r="K75" s="77"/>
      <c r="L75" s="78">
        <f>IF(M73&lt;0,1,0)</f>
        <v>1</v>
      </c>
      <c r="M75" s="73"/>
      <c r="N75" s="78">
        <f>IF(O73&lt;0,1,0)</f>
        <v>1</v>
      </c>
      <c r="O75" s="77"/>
      <c r="P75" s="78">
        <f>IF(Q73&lt;0,1,0)</f>
        <v>1</v>
      </c>
      <c r="Q75" s="73"/>
      <c r="R75" s="64"/>
      <c r="S75" s="64"/>
    </row>
    <row r="76" spans="1:19" x14ac:dyDescent="0.2">
      <c r="A76" s="136"/>
      <c r="B76" s="139"/>
      <c r="C76" s="134"/>
      <c r="D76" s="143" t="s">
        <v>35</v>
      </c>
      <c r="E76" s="44" t="s">
        <v>3</v>
      </c>
      <c r="F76" s="20">
        <v>8.3640000000000006E-2</v>
      </c>
      <c r="G76" s="19">
        <v>7.8789999999999999E-2</v>
      </c>
      <c r="H76" s="16">
        <v>8.2994999999999999E-2</v>
      </c>
      <c r="I76" s="21">
        <v>7.9354999999999995E-2</v>
      </c>
      <c r="J76" s="19">
        <v>8.677E-2</v>
      </c>
      <c r="K76" s="17">
        <v>7.9024999999999998E-2</v>
      </c>
      <c r="L76" s="19">
        <v>9.2369999999999994E-2</v>
      </c>
      <c r="M76" s="21">
        <v>7.8964999999999994E-2</v>
      </c>
      <c r="N76" s="16">
        <v>8.5245000000000001E-2</v>
      </c>
      <c r="O76" s="17">
        <v>7.8725000000000003E-2</v>
      </c>
      <c r="P76" s="19">
        <v>8.8154999999999997E-2</v>
      </c>
      <c r="Q76" s="21">
        <v>7.9134999999999997E-2</v>
      </c>
      <c r="R76" s="9"/>
      <c r="S76" s="9"/>
    </row>
    <row r="77" spans="1:19" x14ac:dyDescent="0.2">
      <c r="A77" s="136"/>
      <c r="B77" s="139"/>
      <c r="C77" s="134"/>
      <c r="D77" s="144"/>
      <c r="E77" s="43" t="s">
        <v>4</v>
      </c>
      <c r="F77" s="26">
        <f>((1/$B68*F76)-1)</f>
        <v>6.6156787762906344E-2</v>
      </c>
      <c r="G77" s="25">
        <f>((1/$C68*G76)-1)</f>
        <v>-6.4939158943320141E-3</v>
      </c>
      <c r="H77" s="28">
        <f>((1/$B68*H76)-1)</f>
        <v>5.7934990439770351E-2</v>
      </c>
      <c r="I77" s="27">
        <f>((1/$C68*I76)-1)</f>
        <v>6.3047727129439401E-4</v>
      </c>
      <c r="J77" s="25">
        <f>((1/$B68*J76)-1)</f>
        <v>0.10605481198215405</v>
      </c>
      <c r="K77" s="29">
        <f>((1/$C68*K76)-1)</f>
        <v>-3.5306727192484511E-3</v>
      </c>
      <c r="L77" s="25">
        <f>((1/$B68*L76)-1)</f>
        <v>0.17743785850860405</v>
      </c>
      <c r="M77" s="27">
        <f>((1/$C68*M76)-1)</f>
        <v>-4.2872454448017461E-3</v>
      </c>
      <c r="N77" s="28">
        <f>((1/$B68*N76)-1)</f>
        <v>8.6615678776290617E-2</v>
      </c>
      <c r="O77" s="29">
        <f>((1/$C68*O76)-1)</f>
        <v>-7.3135363470145931E-3</v>
      </c>
      <c r="P77" s="25">
        <f>((1/$B68*P76)-1)</f>
        <v>0.12370936902485652</v>
      </c>
      <c r="Q77" s="27">
        <f>((1/$C68*Q76)-1)</f>
        <v>-2.143622722400873E-3</v>
      </c>
      <c r="R77" s="25"/>
      <c r="S77" s="25"/>
    </row>
    <row r="78" spans="1:19" x14ac:dyDescent="0.2">
      <c r="A78" s="136"/>
      <c r="B78" s="139"/>
      <c r="C78" s="134"/>
      <c r="D78" s="144"/>
      <c r="E78" s="43" t="s">
        <v>2</v>
      </c>
      <c r="F78" s="10"/>
      <c r="G78" s="9"/>
      <c r="H78" s="13"/>
      <c r="I78" s="11"/>
      <c r="J78" s="9"/>
      <c r="K78" s="15"/>
      <c r="L78" s="9"/>
      <c r="M78" s="11"/>
      <c r="N78" s="13"/>
      <c r="O78" s="15"/>
      <c r="P78" s="9"/>
      <c r="Q78" s="11"/>
      <c r="R78" s="9"/>
      <c r="S78" s="9"/>
    </row>
    <row r="79" spans="1:19" x14ac:dyDescent="0.2">
      <c r="A79" s="136"/>
      <c r="B79" s="139"/>
      <c r="C79" s="134"/>
      <c r="D79" s="145"/>
      <c r="E79" s="61" t="s">
        <v>31</v>
      </c>
      <c r="F79" s="72">
        <f>IF(G77&lt;0,1,0)</f>
        <v>1</v>
      </c>
      <c r="G79" s="77"/>
      <c r="H79" s="78">
        <f>IF(I77&lt;0,1,0)</f>
        <v>0</v>
      </c>
      <c r="I79" s="73"/>
      <c r="J79" s="95">
        <f>IF(K77&lt;0,1,0)</f>
        <v>1</v>
      </c>
      <c r="K79" s="77"/>
      <c r="L79" s="78">
        <f>IF(M77&lt;0,1,0)</f>
        <v>1</v>
      </c>
      <c r="M79" s="73"/>
      <c r="N79" s="78">
        <f>IF(O77&lt;0,1,0)</f>
        <v>1</v>
      </c>
      <c r="O79" s="77"/>
      <c r="P79" s="78">
        <f>IF(Q77&lt;0,1,0)</f>
        <v>1</v>
      </c>
      <c r="Q79" s="73"/>
      <c r="R79" s="64"/>
      <c r="S79" s="64"/>
    </row>
    <row r="80" spans="1:19" x14ac:dyDescent="0.2">
      <c r="A80" s="136"/>
      <c r="B80" s="139"/>
      <c r="C80" s="134"/>
      <c r="D80" s="143" t="s">
        <v>36</v>
      </c>
      <c r="E80" s="44" t="s">
        <v>3</v>
      </c>
      <c r="F80" s="10">
        <v>8.1470000000000001E-2</v>
      </c>
      <c r="G80" s="9">
        <v>7.8985E-2</v>
      </c>
      <c r="H80" s="13">
        <v>8.0500000000000002E-2</v>
      </c>
      <c r="I80" s="11">
        <v>7.9244999999999996E-2</v>
      </c>
      <c r="J80" s="9">
        <v>8.2629999999999995E-2</v>
      </c>
      <c r="K80" s="15">
        <v>7.9625000000000001E-2</v>
      </c>
      <c r="L80" s="9">
        <v>8.4640000000000007E-2</v>
      </c>
      <c r="M80" s="11">
        <v>7.9890000000000003E-2</v>
      </c>
      <c r="N80" s="13">
        <v>8.2244999999999999E-2</v>
      </c>
      <c r="O80" s="15">
        <v>7.9399999999999998E-2</v>
      </c>
      <c r="P80" s="9">
        <v>8.2729999999999998E-2</v>
      </c>
      <c r="Q80" s="11">
        <v>7.9490000000000005E-2</v>
      </c>
      <c r="R80" s="9"/>
      <c r="S80" s="9"/>
    </row>
    <row r="81" spans="1:19" x14ac:dyDescent="0.2">
      <c r="A81" s="136"/>
      <c r="B81" s="139"/>
      <c r="C81" s="134"/>
      <c r="D81" s="144"/>
      <c r="E81" s="43" t="s">
        <v>4</v>
      </c>
      <c r="F81" s="26">
        <f>((1/$B68*F80)-1)</f>
        <v>3.8495857233906916E-2</v>
      </c>
      <c r="G81" s="25">
        <f>((1/$C68*G80)-1)</f>
        <v>-4.0350545362839441E-3</v>
      </c>
      <c r="H81" s="28">
        <f>((1/$B68*H80)-1)</f>
        <v>2.6131293817718282E-2</v>
      </c>
      <c r="I81" s="27">
        <f>((1/$C68*I80)-1)</f>
        <v>-7.5657272555329502E-4</v>
      </c>
      <c r="J81" s="25">
        <f>((1/$B68*J80)-1)</f>
        <v>5.328234544295718E-2</v>
      </c>
      <c r="K81" s="29">
        <f>((1/$C68*K80)-1)</f>
        <v>4.0350545362839441E-3</v>
      </c>
      <c r="L81" s="25">
        <f>((1/$B68*L80)-1)</f>
        <v>7.8903760356915154E-2</v>
      </c>
      <c r="M81" s="27">
        <f>((1/$C68*M80)-1)</f>
        <v>7.3765840741442101E-3</v>
      </c>
      <c r="N81" s="28">
        <f>((1/$B68*N80)-1)</f>
        <v>4.8374760994263744E-2</v>
      </c>
      <c r="O81" s="29">
        <f>((1/$C68*O80)-1)</f>
        <v>1.197906815459282E-3</v>
      </c>
      <c r="P81" s="25">
        <f>((1/$B68*P80)-1)</f>
        <v>5.4557042702358061E-2</v>
      </c>
      <c r="Q81" s="27">
        <f>((1/$C68*Q80)-1)</f>
        <v>2.3327659037892801E-3</v>
      </c>
      <c r="R81" s="25"/>
      <c r="S81" s="25"/>
    </row>
    <row r="82" spans="1:19" x14ac:dyDescent="0.2">
      <c r="A82" s="136"/>
      <c r="B82" s="139"/>
      <c r="C82" s="134"/>
      <c r="D82" s="144"/>
      <c r="E82" s="43" t="s">
        <v>2</v>
      </c>
      <c r="F82" s="10"/>
      <c r="G82" s="9"/>
      <c r="H82" s="13"/>
      <c r="I82" s="11"/>
      <c r="J82" s="9"/>
      <c r="K82" s="15"/>
      <c r="L82" s="9"/>
      <c r="M82" s="11"/>
      <c r="N82" s="13"/>
      <c r="O82" s="15"/>
      <c r="P82" s="9"/>
      <c r="Q82" s="11"/>
      <c r="R82" s="9"/>
      <c r="S82" s="9"/>
    </row>
    <row r="83" spans="1:19" ht="17" thickBot="1" x14ac:dyDescent="0.25">
      <c r="A83" s="136"/>
      <c r="B83" s="139"/>
      <c r="C83" s="134"/>
      <c r="D83" s="145"/>
      <c r="E83" s="63" t="s">
        <v>31</v>
      </c>
      <c r="F83" s="72">
        <f>IF(G81&lt;0,1,0)</f>
        <v>1</v>
      </c>
      <c r="G83" s="77"/>
      <c r="H83" s="78">
        <f>IF(I81&lt;0,1,0)</f>
        <v>1</v>
      </c>
      <c r="I83" s="73"/>
      <c r="J83" s="95">
        <f>IF(K81&lt;0,1,0)</f>
        <v>0</v>
      </c>
      <c r="K83" s="77"/>
      <c r="L83" s="78">
        <f>IF(M81&lt;0,1,0)</f>
        <v>0</v>
      </c>
      <c r="M83" s="73"/>
      <c r="N83" s="78">
        <f>IF(O81&lt;0,1,0)</f>
        <v>0</v>
      </c>
      <c r="O83" s="77"/>
      <c r="P83" s="78">
        <f>IF(Q81&lt;0,1,0)</f>
        <v>0</v>
      </c>
      <c r="Q83" s="73"/>
      <c r="R83" s="64"/>
      <c r="S83" s="64"/>
    </row>
    <row r="84" spans="1:19" x14ac:dyDescent="0.2">
      <c r="A84" s="135" t="s">
        <v>13</v>
      </c>
      <c r="B84" s="138">
        <v>6.7479999999999998E-2</v>
      </c>
      <c r="C84" s="133">
        <v>7.0709999999999995E-2</v>
      </c>
      <c r="D84" s="141" t="s">
        <v>34</v>
      </c>
      <c r="E84" s="42" t="s">
        <v>3</v>
      </c>
      <c r="F84" s="7">
        <v>7.0895E-2</v>
      </c>
      <c r="G84" s="6">
        <v>7.0150000000000004E-2</v>
      </c>
      <c r="H84" s="12">
        <v>7.0790000000000006E-2</v>
      </c>
      <c r="I84" s="8">
        <v>7.0749999999999993E-2</v>
      </c>
      <c r="J84" s="6">
        <v>7.2135000000000005E-2</v>
      </c>
      <c r="K84" s="14">
        <v>7.0360000000000006E-2</v>
      </c>
      <c r="L84" s="6">
        <v>7.6734999999999998E-2</v>
      </c>
      <c r="M84" s="8">
        <v>7.0254999999999998E-2</v>
      </c>
      <c r="N84" s="12">
        <v>7.1645E-2</v>
      </c>
      <c r="O84" s="14">
        <v>7.0014999999999994E-2</v>
      </c>
      <c r="P84" s="6">
        <v>7.4029999999999999E-2</v>
      </c>
      <c r="Q84" s="8">
        <v>7.0264999999999994E-2</v>
      </c>
      <c r="R84" s="9"/>
      <c r="S84" s="9"/>
    </row>
    <row r="85" spans="1:19" x14ac:dyDescent="0.2">
      <c r="A85" s="136"/>
      <c r="B85" s="139"/>
      <c r="C85" s="134"/>
      <c r="D85" s="142"/>
      <c r="E85" s="43" t="s">
        <v>4</v>
      </c>
      <c r="F85" s="26">
        <f>((1/$B84*F84)-1)</f>
        <v>5.0607587433313617E-2</v>
      </c>
      <c r="G85" s="25">
        <f>((1/$C84*G84)-1)</f>
        <v>-7.9196718993068682E-3</v>
      </c>
      <c r="H85" s="28">
        <f>((1/$B84*H84)-1)</f>
        <v>4.9051570835803249E-2</v>
      </c>
      <c r="I85" s="27">
        <f>((1/$C84*I84)-1)</f>
        <v>5.6569084995050645E-4</v>
      </c>
      <c r="J85" s="25">
        <f>((1/$B84*J84)-1)</f>
        <v>6.8983402489626755E-2</v>
      </c>
      <c r="K85" s="29">
        <f>((1/$C84*K84)-1)</f>
        <v>-4.9497949370667094E-3</v>
      </c>
      <c r="L85" s="25">
        <f>((1/$B84*L84)-1)</f>
        <v>0.13715174866627144</v>
      </c>
      <c r="M85" s="27">
        <f>((1/$C84*M84)-1)</f>
        <v>-6.4347334181868998E-3</v>
      </c>
      <c r="N85" s="28">
        <f>((1/$B84*N84)-1)</f>
        <v>6.1721991701244816E-2</v>
      </c>
      <c r="O85" s="29">
        <f>((1/$C84*O84)-1)</f>
        <v>-9.8288785178899385E-3</v>
      </c>
      <c r="P85" s="25">
        <f>((1/$B84*P84)-1)</f>
        <v>9.7065797273266252E-2</v>
      </c>
      <c r="Q85" s="27">
        <f>((1/$C84*Q84)-1)</f>
        <v>-6.2933107056992732E-3</v>
      </c>
      <c r="R85" s="25"/>
      <c r="S85" s="25"/>
    </row>
    <row r="86" spans="1:19" x14ac:dyDescent="0.2">
      <c r="A86" s="136"/>
      <c r="B86" s="139"/>
      <c r="C86" s="134"/>
      <c r="D86" s="142"/>
      <c r="E86" s="43" t="s">
        <v>2</v>
      </c>
      <c r="F86" s="10"/>
      <c r="G86" s="9"/>
      <c r="H86" s="13"/>
      <c r="I86" s="11"/>
      <c r="J86" s="9"/>
      <c r="K86" s="15"/>
      <c r="L86" s="9"/>
      <c r="M86" s="11"/>
      <c r="N86" s="13"/>
      <c r="O86" s="15"/>
      <c r="P86" s="9"/>
      <c r="Q86" s="11"/>
      <c r="R86" s="9"/>
      <c r="S86" s="9"/>
    </row>
    <row r="87" spans="1:19" x14ac:dyDescent="0.2">
      <c r="A87" s="136"/>
      <c r="B87" s="139"/>
      <c r="C87" s="134"/>
      <c r="D87" s="142"/>
      <c r="E87" s="61" t="s">
        <v>31</v>
      </c>
      <c r="F87" s="72">
        <f>IF(G85&lt;0,1,0)</f>
        <v>1</v>
      </c>
      <c r="G87" s="77"/>
      <c r="H87" s="78">
        <f>IF(I85&lt;0,1,0)</f>
        <v>0</v>
      </c>
      <c r="I87" s="73"/>
      <c r="J87" s="95">
        <f>IF(K85&lt;0,1,0)</f>
        <v>1</v>
      </c>
      <c r="K87" s="77"/>
      <c r="L87" s="78">
        <f>IF(M85&lt;0,1,0)</f>
        <v>1</v>
      </c>
      <c r="M87" s="73"/>
      <c r="N87" s="78">
        <f>IF(O85&lt;0,1,0)</f>
        <v>1</v>
      </c>
      <c r="O87" s="77"/>
      <c r="P87" s="78">
        <f>IF(Q85&lt;0,1,0)</f>
        <v>1</v>
      </c>
      <c r="Q87" s="73"/>
      <c r="R87" s="64"/>
      <c r="S87" s="64"/>
    </row>
    <row r="88" spans="1:19" x14ac:dyDescent="0.2">
      <c r="A88" s="136"/>
      <c r="B88" s="139"/>
      <c r="C88" s="134"/>
      <c r="D88" s="143">
        <v>1</v>
      </c>
      <c r="E88" s="44" t="s">
        <v>3</v>
      </c>
      <c r="F88" s="20">
        <v>7.1095000000000005E-2</v>
      </c>
      <c r="G88" s="19">
        <v>6.9425000000000001E-2</v>
      </c>
      <c r="H88" s="16">
        <v>8.0670000000000006E-2</v>
      </c>
      <c r="I88" s="21">
        <v>6.9330000000000003E-2</v>
      </c>
      <c r="J88" s="19">
        <v>7.1095000000000005E-2</v>
      </c>
      <c r="K88" s="17">
        <v>6.9425000000000001E-2</v>
      </c>
      <c r="L88" s="19">
        <v>8.0670000000000006E-2</v>
      </c>
      <c r="M88" s="21">
        <v>6.9330000000000003E-2</v>
      </c>
      <c r="N88" s="16">
        <v>7.1095000000000005E-2</v>
      </c>
      <c r="O88" s="17">
        <v>6.9425000000000001E-2</v>
      </c>
      <c r="P88" s="19">
        <v>8.0670000000000006E-2</v>
      </c>
      <c r="Q88" s="21">
        <v>6.9330000000000003E-2</v>
      </c>
      <c r="R88" s="9"/>
      <c r="S88" s="9"/>
    </row>
    <row r="89" spans="1:19" x14ac:dyDescent="0.2">
      <c r="A89" s="136"/>
      <c r="B89" s="139"/>
      <c r="C89" s="134"/>
      <c r="D89" s="144"/>
      <c r="E89" s="43" t="s">
        <v>4</v>
      </c>
      <c r="F89" s="26">
        <f>((1/$B84*F88)-1)</f>
        <v>5.3571428571428603E-2</v>
      </c>
      <c r="G89" s="25">
        <f>((1/$C84*G88)-1)</f>
        <v>-1.8172818554659798E-2</v>
      </c>
      <c r="H89" s="28">
        <f>((1/$B84*H88)-1)</f>
        <v>0.19546532305868425</v>
      </c>
      <c r="I89" s="27">
        <f>((1/$C84*I88)-1)</f>
        <v>-1.9516334323292139E-2</v>
      </c>
      <c r="J89" s="25">
        <f>((1/$B84*J88)-1)</f>
        <v>5.3571428571428603E-2</v>
      </c>
      <c r="K89" s="29">
        <f>((1/$C84*K88)-1)</f>
        <v>-1.8172818554659798E-2</v>
      </c>
      <c r="L89" s="25">
        <f>((1/$B84*L88)-1)</f>
        <v>0.19546532305868425</v>
      </c>
      <c r="M89" s="27">
        <f>((1/$C84*M88)-1)</f>
        <v>-1.9516334323292139E-2</v>
      </c>
      <c r="N89" s="28">
        <f>((1/$B84*N88)-1)</f>
        <v>5.3571428571428603E-2</v>
      </c>
      <c r="O89" s="29">
        <f>((1/$C84*O88)-1)</f>
        <v>-1.8172818554659798E-2</v>
      </c>
      <c r="P89" s="25">
        <f>((1/$B84*P88)-1)</f>
        <v>0.19546532305868425</v>
      </c>
      <c r="Q89" s="27">
        <f>((1/$C84*Q88)-1)</f>
        <v>-1.9516334323292139E-2</v>
      </c>
      <c r="R89" s="25"/>
      <c r="S89" s="25"/>
    </row>
    <row r="90" spans="1:19" x14ac:dyDescent="0.2">
      <c r="A90" s="136"/>
      <c r="B90" s="139"/>
      <c r="C90" s="134"/>
      <c r="D90" s="144"/>
      <c r="E90" s="43" t="s">
        <v>2</v>
      </c>
      <c r="F90" s="10"/>
      <c r="G90" s="9"/>
      <c r="H90" s="13"/>
      <c r="I90" s="11"/>
      <c r="J90" s="9"/>
      <c r="K90" s="15"/>
      <c r="L90" s="9"/>
      <c r="M90" s="11"/>
      <c r="N90" s="13"/>
      <c r="O90" s="15"/>
      <c r="P90" s="9"/>
      <c r="Q90" s="11"/>
      <c r="R90" s="9"/>
      <c r="S90" s="9"/>
    </row>
    <row r="91" spans="1:19" x14ac:dyDescent="0.2">
      <c r="A91" s="136"/>
      <c r="B91" s="139"/>
      <c r="C91" s="134"/>
      <c r="D91" s="144"/>
      <c r="E91" s="61" t="s">
        <v>31</v>
      </c>
      <c r="F91" s="72">
        <f>IF(G89&lt;0,1,0)</f>
        <v>1</v>
      </c>
      <c r="G91" s="77"/>
      <c r="H91" s="78">
        <f>IF(I89&lt;0,1,0)</f>
        <v>1</v>
      </c>
      <c r="I91" s="73"/>
      <c r="J91" s="95">
        <f>IF(K89&lt;0,1,0)</f>
        <v>1</v>
      </c>
      <c r="K91" s="77"/>
      <c r="L91" s="78">
        <f>IF(M89&lt;0,1,0)</f>
        <v>1</v>
      </c>
      <c r="M91" s="73"/>
      <c r="N91" s="78">
        <f>IF(O89&lt;0,1,0)</f>
        <v>1</v>
      </c>
      <c r="O91" s="77"/>
      <c r="P91" s="78">
        <f>IF(Q89&lt;0,1,0)</f>
        <v>1</v>
      </c>
      <c r="Q91" s="73"/>
      <c r="R91" s="64"/>
      <c r="S91" s="64"/>
    </row>
    <row r="92" spans="1:19" x14ac:dyDescent="0.2">
      <c r="A92" s="136"/>
      <c r="B92" s="139"/>
      <c r="C92" s="134"/>
      <c r="D92" s="143" t="s">
        <v>35</v>
      </c>
      <c r="E92" s="44" t="s">
        <v>3</v>
      </c>
      <c r="F92" s="20">
        <v>7.1044999999999997E-2</v>
      </c>
      <c r="G92" s="19">
        <v>7.0004999999999998E-2</v>
      </c>
      <c r="H92" s="16">
        <v>7.1074999999999999E-2</v>
      </c>
      <c r="I92" s="21">
        <v>7.0785000000000001E-2</v>
      </c>
      <c r="J92" s="19">
        <v>7.1764999999999995E-2</v>
      </c>
      <c r="K92" s="17">
        <v>7.041E-2</v>
      </c>
      <c r="L92" s="19">
        <v>7.7299999999999994E-2</v>
      </c>
      <c r="M92" s="21">
        <v>7.0144999999999999E-2</v>
      </c>
      <c r="N92" s="16">
        <v>7.1444999999999995E-2</v>
      </c>
      <c r="O92" s="17">
        <v>7.0254999999999998E-2</v>
      </c>
      <c r="P92" s="19">
        <v>7.4270000000000003E-2</v>
      </c>
      <c r="Q92" s="21">
        <v>7.0370000000000002E-2</v>
      </c>
      <c r="R92" s="9"/>
      <c r="S92" s="9"/>
    </row>
    <row r="93" spans="1:19" x14ac:dyDescent="0.2">
      <c r="A93" s="136"/>
      <c r="B93" s="139"/>
      <c r="C93" s="134"/>
      <c r="D93" s="144"/>
      <c r="E93" s="43" t="s">
        <v>4</v>
      </c>
      <c r="F93" s="26">
        <f>((1/$B84*F92)-1)</f>
        <v>5.2830468286899857E-2</v>
      </c>
      <c r="G93" s="25">
        <f>((1/$C84*G92)-1)</f>
        <v>-9.9703012303775651E-3</v>
      </c>
      <c r="H93" s="28">
        <f>((1/$B84*H92)-1)</f>
        <v>5.3275044457617104E-2</v>
      </c>
      <c r="I93" s="27">
        <f>((1/$C84*I92)-1)</f>
        <v>1.0606703436573106E-3</v>
      </c>
      <c r="J93" s="25">
        <f>((1/$B84*J92)-1)</f>
        <v>6.3500296384113808E-2</v>
      </c>
      <c r="K93" s="29">
        <f>((1/$C84*K92)-1)</f>
        <v>-4.2426813746286873E-3</v>
      </c>
      <c r="L93" s="25">
        <f>((1/$B84*L92)-1)</f>
        <v>0.14552459988144628</v>
      </c>
      <c r="M93" s="27">
        <f>((1/$C84*M92)-1)</f>
        <v>-7.9903832555507925E-3</v>
      </c>
      <c r="N93" s="28">
        <f>((1/$B84*N92)-1)</f>
        <v>5.875815056312983E-2</v>
      </c>
      <c r="O93" s="29">
        <f>((1/$C84*O92)-1)</f>
        <v>-6.4347334181868998E-3</v>
      </c>
      <c r="P93" s="25">
        <f>((1/$B84*P92)-1)</f>
        <v>0.10062240663900424</v>
      </c>
      <c r="Q93" s="27">
        <f>((1/$C84*Q92)-1)</f>
        <v>-4.8083722245790828E-3</v>
      </c>
      <c r="R93" s="25"/>
      <c r="S93" s="25"/>
    </row>
    <row r="94" spans="1:19" x14ac:dyDescent="0.2">
      <c r="A94" s="136"/>
      <c r="B94" s="139"/>
      <c r="C94" s="134"/>
      <c r="D94" s="144"/>
      <c r="E94" s="43" t="s">
        <v>2</v>
      </c>
      <c r="F94" s="10"/>
      <c r="G94" s="9"/>
      <c r="H94" s="13"/>
      <c r="I94" s="11"/>
      <c r="J94" s="9"/>
      <c r="K94" s="15"/>
      <c r="L94" s="9"/>
      <c r="M94" s="11"/>
      <c r="N94" s="13"/>
      <c r="O94" s="15"/>
      <c r="P94" s="9"/>
      <c r="Q94" s="11"/>
      <c r="R94" s="9"/>
      <c r="S94" s="9"/>
    </row>
    <row r="95" spans="1:19" x14ac:dyDescent="0.2">
      <c r="A95" s="136"/>
      <c r="B95" s="139"/>
      <c r="C95" s="134"/>
      <c r="D95" s="145"/>
      <c r="E95" s="61" t="s">
        <v>31</v>
      </c>
      <c r="F95" s="72">
        <f>IF(G93&lt;0,1,0)</f>
        <v>1</v>
      </c>
      <c r="G95" s="77"/>
      <c r="H95" s="78">
        <f>IF(I93&lt;0,1,0)</f>
        <v>0</v>
      </c>
      <c r="I95" s="73"/>
      <c r="J95" s="95">
        <f>IF(K93&lt;0,1,0)</f>
        <v>1</v>
      </c>
      <c r="K95" s="77"/>
      <c r="L95" s="78">
        <f>IF(M93&lt;0,1,0)</f>
        <v>1</v>
      </c>
      <c r="M95" s="73"/>
      <c r="N95" s="78">
        <f>IF(O93&lt;0,1,0)</f>
        <v>1</v>
      </c>
      <c r="O95" s="77"/>
      <c r="P95" s="78">
        <f>IF(Q93&lt;0,1,0)</f>
        <v>1</v>
      </c>
      <c r="Q95" s="73"/>
      <c r="R95" s="64"/>
      <c r="S95" s="64"/>
    </row>
    <row r="96" spans="1:19" x14ac:dyDescent="0.2">
      <c r="A96" s="136"/>
      <c r="B96" s="139"/>
      <c r="C96" s="134"/>
      <c r="D96" s="143" t="s">
        <v>36</v>
      </c>
      <c r="E96" s="44" t="s">
        <v>3</v>
      </c>
      <c r="F96" s="10">
        <v>6.9190000000000002E-2</v>
      </c>
      <c r="G96" s="9">
        <v>7.1059999999999998E-2</v>
      </c>
      <c r="H96" s="13">
        <v>6.8684999999999996E-2</v>
      </c>
      <c r="I96" s="11">
        <v>7.0904999999999996E-2</v>
      </c>
      <c r="J96" s="9">
        <v>6.8915000000000004E-2</v>
      </c>
      <c r="K96" s="15">
        <v>7.177E-2</v>
      </c>
      <c r="L96" s="9">
        <v>7.0330000000000004E-2</v>
      </c>
      <c r="M96" s="11">
        <v>7.1309999999999998E-2</v>
      </c>
      <c r="N96" s="13">
        <v>6.9284999999999999E-2</v>
      </c>
      <c r="O96" s="15">
        <v>7.1440000000000003E-2</v>
      </c>
      <c r="P96" s="9">
        <v>6.9654999999999995E-2</v>
      </c>
      <c r="Q96" s="11">
        <v>7.1014999999999995E-2</v>
      </c>
      <c r="R96" s="9"/>
      <c r="S96" s="9"/>
    </row>
    <row r="97" spans="1:19" x14ac:dyDescent="0.2">
      <c r="A97" s="136"/>
      <c r="B97" s="139"/>
      <c r="C97" s="134"/>
      <c r="D97" s="144"/>
      <c r="E97" s="43" t="s">
        <v>4</v>
      </c>
      <c r="F97" s="26">
        <f>((1/$B84*F96)-1)</f>
        <v>2.5340841730883357E-2</v>
      </c>
      <c r="G97" s="25">
        <f>((1/$C84*G96)-1)</f>
        <v>4.9497949370669314E-3</v>
      </c>
      <c r="H97" s="28">
        <f>((1/$B84*H96)-1)</f>
        <v>1.7857142857142794E-2</v>
      </c>
      <c r="I97" s="27">
        <f>((1/$C84*I96)-1)</f>
        <v>2.75774289350883E-3</v>
      </c>
      <c r="J97" s="25">
        <f>((1/$B84*J96)-1)</f>
        <v>2.126556016597525E-2</v>
      </c>
      <c r="K97" s="29">
        <f>((1/$C84*K96)-1)</f>
        <v>1.4990807523688421E-2</v>
      </c>
      <c r="L97" s="25">
        <f>((1/$B84*L96)-1)</f>
        <v>4.223473621813878E-2</v>
      </c>
      <c r="M97" s="27">
        <f>((1/$C84*M96)-1)</f>
        <v>8.4853627492575967E-3</v>
      </c>
      <c r="N97" s="28">
        <f>((1/$B84*N96)-1)</f>
        <v>2.6748666271487975E-2</v>
      </c>
      <c r="O97" s="29">
        <f>((1/$C84*O96)-1)</f>
        <v>1.0323858011596743E-2</v>
      </c>
      <c r="P97" s="25">
        <f>((1/$B84*P96)-1)</f>
        <v>3.2231772377000478E-2</v>
      </c>
      <c r="Q97" s="27">
        <f>((1/$C84*Q96)-1)</f>
        <v>4.3133927308727227E-3</v>
      </c>
      <c r="R97" s="25"/>
      <c r="S97" s="25"/>
    </row>
    <row r="98" spans="1:19" x14ac:dyDescent="0.2">
      <c r="A98" s="136"/>
      <c r="B98" s="139"/>
      <c r="C98" s="134"/>
      <c r="D98" s="144"/>
      <c r="E98" s="43" t="s">
        <v>2</v>
      </c>
      <c r="F98" s="10"/>
      <c r="G98" s="9"/>
      <c r="H98" s="13"/>
      <c r="I98" s="11"/>
      <c r="J98" s="9"/>
      <c r="K98" s="15"/>
      <c r="L98" s="9"/>
      <c r="M98" s="11"/>
      <c r="N98" s="13"/>
      <c r="O98" s="15"/>
      <c r="P98" s="9"/>
      <c r="Q98" s="11"/>
      <c r="R98" s="9"/>
      <c r="S98" s="9"/>
    </row>
    <row r="99" spans="1:19" ht="17" thickBot="1" x14ac:dyDescent="0.25">
      <c r="A99" s="136"/>
      <c r="B99" s="139"/>
      <c r="C99" s="134"/>
      <c r="D99" s="145"/>
      <c r="E99" s="63" t="s">
        <v>31</v>
      </c>
      <c r="F99" s="72">
        <f>IF(G97&lt;0,1,0)</f>
        <v>0</v>
      </c>
      <c r="G99" s="77"/>
      <c r="H99" s="78">
        <f>IF(I97&lt;0,1,0)</f>
        <v>0</v>
      </c>
      <c r="I99" s="73"/>
      <c r="J99" s="95">
        <f>IF(K97&lt;0,1,0)</f>
        <v>0</v>
      </c>
      <c r="K99" s="77"/>
      <c r="L99" s="78">
        <f>IF(M97&lt;0,1,0)</f>
        <v>0</v>
      </c>
      <c r="M99" s="73"/>
      <c r="N99" s="78">
        <f>IF(O97&lt;0,1,0)</f>
        <v>0</v>
      </c>
      <c r="O99" s="77"/>
      <c r="P99" s="78">
        <f>IF(Q97&lt;0,1,0)</f>
        <v>0</v>
      </c>
      <c r="Q99" s="73"/>
      <c r="R99" s="64"/>
      <c r="S99" s="64"/>
    </row>
    <row r="100" spans="1:19" x14ac:dyDescent="0.2">
      <c r="A100" s="135" t="s">
        <v>20</v>
      </c>
      <c r="B100" s="138">
        <v>3.0575000000000001E-2</v>
      </c>
      <c r="C100" s="133">
        <v>9.5845E-2</v>
      </c>
      <c r="D100" s="141" t="s">
        <v>34</v>
      </c>
      <c r="E100" s="42" t="s">
        <v>3</v>
      </c>
      <c r="F100" s="7">
        <v>4.6954999999999997E-2</v>
      </c>
      <c r="G100" s="6">
        <v>0.22438</v>
      </c>
      <c r="H100" s="12">
        <v>4.829E-2</v>
      </c>
      <c r="I100" s="8">
        <v>0.16028999999999999</v>
      </c>
      <c r="J100" s="6">
        <v>4.4315E-2</v>
      </c>
      <c r="K100" s="14">
        <v>0.22287999999999999</v>
      </c>
      <c r="L100" s="6">
        <v>4.6025000000000003E-2</v>
      </c>
      <c r="M100" s="8">
        <v>0.29960500000000001</v>
      </c>
      <c r="N100" s="12">
        <v>5.355E-2</v>
      </c>
      <c r="O100" s="14">
        <v>0.179255</v>
      </c>
      <c r="P100" s="6">
        <v>5.357E-2</v>
      </c>
      <c r="Q100" s="8">
        <v>0.27721000000000001</v>
      </c>
      <c r="R100" s="9"/>
      <c r="S100" s="9"/>
    </row>
    <row r="101" spans="1:19" x14ac:dyDescent="0.2">
      <c r="A101" s="136"/>
      <c r="B101" s="139"/>
      <c r="C101" s="134"/>
      <c r="D101" s="142"/>
      <c r="E101" s="43" t="s">
        <v>4</v>
      </c>
      <c r="F101" s="26">
        <f>((1/$B100*F100)-1)</f>
        <v>0.53573180703188861</v>
      </c>
      <c r="G101" s="25">
        <f>((1/$C100*G100)-1)</f>
        <v>1.3410715217277898</v>
      </c>
      <c r="H101" s="28">
        <f>((1/$B100*H100)-1)</f>
        <v>0.57939493049877355</v>
      </c>
      <c r="I101" s="27">
        <f>((1/$C100*I100)-1)</f>
        <v>0.67238770932234337</v>
      </c>
      <c r="J101" s="25">
        <f>((1/$B100*J100)-1)</f>
        <v>0.44938675388389204</v>
      </c>
      <c r="K101" s="29">
        <f>((1/$C100*K100)-1)</f>
        <v>1.3254212530648446</v>
      </c>
      <c r="L101" s="25">
        <f>((1/$B100*L100)-1)</f>
        <v>0.50531479967293547</v>
      </c>
      <c r="M101" s="27">
        <f>((1/$C100*M100)-1)</f>
        <v>2.1259324951745007</v>
      </c>
      <c r="N101" s="28">
        <f>((1/$B100*N100)-1)</f>
        <v>0.7514309076042518</v>
      </c>
      <c r="O101" s="29">
        <f>((1/$C100*O100)-1)</f>
        <v>0.87025927278418291</v>
      </c>
      <c r="P101" s="25">
        <f>((1/$B100*P100)-1)</f>
        <v>0.7520850367947669</v>
      </c>
      <c r="Q101" s="27">
        <f>((1/$C100*Q100)-1)</f>
        <v>1.8922739840367262</v>
      </c>
      <c r="R101" s="25"/>
      <c r="S101" s="25"/>
    </row>
    <row r="102" spans="1:19" x14ac:dyDescent="0.2">
      <c r="A102" s="136"/>
      <c r="B102" s="139"/>
      <c r="C102" s="134"/>
      <c r="D102" s="142"/>
      <c r="E102" s="43" t="s">
        <v>2</v>
      </c>
      <c r="F102" s="10"/>
      <c r="G102" s="9"/>
      <c r="H102" s="13"/>
      <c r="I102" s="11"/>
      <c r="J102" s="9"/>
      <c r="K102" s="15"/>
      <c r="L102" s="9"/>
      <c r="M102" s="11"/>
      <c r="N102" s="13"/>
      <c r="O102" s="15"/>
      <c r="P102" s="9"/>
      <c r="Q102" s="11"/>
      <c r="R102" s="9"/>
      <c r="S102" s="9"/>
    </row>
    <row r="103" spans="1:19" x14ac:dyDescent="0.2">
      <c r="A103" s="136"/>
      <c r="B103" s="139"/>
      <c r="C103" s="134"/>
      <c r="D103" s="142"/>
      <c r="E103" s="61" t="s">
        <v>31</v>
      </c>
      <c r="F103" s="72">
        <f>IF(G101&lt;0,1,0)</f>
        <v>0</v>
      </c>
      <c r="G103" s="77"/>
      <c r="H103" s="78">
        <f>IF(I101&lt;0,1,0)</f>
        <v>0</v>
      </c>
      <c r="I103" s="73"/>
      <c r="J103" s="95">
        <f>IF(K101&lt;0,1,0)</f>
        <v>0</v>
      </c>
      <c r="K103" s="77"/>
      <c r="L103" s="78">
        <f>IF(M101&lt;0,1,0)</f>
        <v>0</v>
      </c>
      <c r="M103" s="73"/>
      <c r="N103" s="78">
        <f>IF(O101&lt;0,1,0)</f>
        <v>0</v>
      </c>
      <c r="O103" s="77"/>
      <c r="P103" s="78">
        <f>IF(Q101&lt;0,1,0)</f>
        <v>0</v>
      </c>
      <c r="Q103" s="73"/>
      <c r="R103" s="64"/>
      <c r="S103" s="64"/>
    </row>
    <row r="104" spans="1:19" ht="17" customHeight="1" x14ac:dyDescent="0.2">
      <c r="A104" s="136"/>
      <c r="B104" s="139"/>
      <c r="C104" s="134"/>
      <c r="D104" s="143">
        <v>1</v>
      </c>
      <c r="E104" s="44" t="s">
        <v>3</v>
      </c>
      <c r="F104" s="20">
        <v>4.4595000000000003E-2</v>
      </c>
      <c r="G104" s="19">
        <v>0.20407</v>
      </c>
      <c r="H104" s="16">
        <v>4.5754999999999997E-2</v>
      </c>
      <c r="I104" s="21">
        <v>0.16320999999999999</v>
      </c>
      <c r="J104" s="19">
        <v>4.4595000000000003E-2</v>
      </c>
      <c r="K104" s="17">
        <v>0.20407</v>
      </c>
      <c r="L104" s="19">
        <v>4.5754999999999997E-2</v>
      </c>
      <c r="M104" s="21">
        <v>0.16320999999999999</v>
      </c>
      <c r="N104" s="16">
        <v>4.4595000000000003E-2</v>
      </c>
      <c r="O104" s="17">
        <v>0.20407</v>
      </c>
      <c r="P104" s="19">
        <v>4.5754999999999997E-2</v>
      </c>
      <c r="Q104" s="21">
        <v>0.16320999999999999</v>
      </c>
      <c r="R104" s="9"/>
      <c r="S104" s="9"/>
    </row>
    <row r="105" spans="1:19" ht="17" customHeight="1" x14ac:dyDescent="0.2">
      <c r="A105" s="136"/>
      <c r="B105" s="139"/>
      <c r="C105" s="134"/>
      <c r="D105" s="144"/>
      <c r="E105" s="43" t="s">
        <v>4</v>
      </c>
      <c r="F105" s="26">
        <f>((1/$B100*F104)-1)</f>
        <v>0.45854456255110398</v>
      </c>
      <c r="G105" s="25">
        <f>((1/$C100*G104)-1)</f>
        <v>1.1291668840315094</v>
      </c>
      <c r="H105" s="28">
        <f>((1/$B100*H104)-1)</f>
        <v>0.49648405560098108</v>
      </c>
      <c r="I105" s="27">
        <f>((1/$C100*I104)-1)</f>
        <v>0.70285356565287715</v>
      </c>
      <c r="J105" s="25">
        <f>((1/$B100*J104)-1)</f>
        <v>0.45854456255110398</v>
      </c>
      <c r="K105" s="29">
        <f>((1/$C100*K104)-1)</f>
        <v>1.1291668840315094</v>
      </c>
      <c r="L105" s="25">
        <f>((1/$B100*L104)-1)</f>
        <v>0.49648405560098108</v>
      </c>
      <c r="M105" s="27">
        <f>((1/$C100*M104)-1)</f>
        <v>0.70285356565287715</v>
      </c>
      <c r="N105" s="28">
        <f>((1/$B100*N104)-1)</f>
        <v>0.45854456255110398</v>
      </c>
      <c r="O105" s="29">
        <f>((1/$C100*O104)-1)</f>
        <v>1.1291668840315094</v>
      </c>
      <c r="P105" s="25">
        <f>((1/$B100*P104)-1)</f>
        <v>0.49648405560098108</v>
      </c>
      <c r="Q105" s="27">
        <f>((1/$C100*Q104)-1)</f>
        <v>0.70285356565287715</v>
      </c>
      <c r="R105" s="25"/>
      <c r="S105" s="25"/>
    </row>
    <row r="106" spans="1:19" ht="17" customHeight="1" x14ac:dyDescent="0.2">
      <c r="A106" s="136"/>
      <c r="B106" s="139"/>
      <c r="C106" s="134"/>
      <c r="D106" s="144"/>
      <c r="E106" s="43" t="s">
        <v>2</v>
      </c>
      <c r="F106" s="10"/>
      <c r="G106" s="9"/>
      <c r="H106" s="13"/>
      <c r="I106" s="11"/>
      <c r="J106" s="9"/>
      <c r="K106" s="15"/>
      <c r="L106" s="9"/>
      <c r="M106" s="11"/>
      <c r="N106" s="13"/>
      <c r="O106" s="15"/>
      <c r="P106" s="9"/>
      <c r="Q106" s="11"/>
      <c r="R106" s="9"/>
      <c r="S106" s="9"/>
    </row>
    <row r="107" spans="1:19" ht="17" customHeight="1" x14ac:dyDescent="0.2">
      <c r="A107" s="136"/>
      <c r="B107" s="139"/>
      <c r="C107" s="134"/>
      <c r="D107" s="144"/>
      <c r="E107" s="61" t="s">
        <v>31</v>
      </c>
      <c r="F107" s="72">
        <f>IF(G105&lt;0,1,0)</f>
        <v>0</v>
      </c>
      <c r="G107" s="77"/>
      <c r="H107" s="78">
        <f>IF(I105&lt;0,1,0)</f>
        <v>0</v>
      </c>
      <c r="I107" s="73"/>
      <c r="J107" s="95">
        <f>IF(K105&lt;0,1,0)</f>
        <v>0</v>
      </c>
      <c r="K107" s="77"/>
      <c r="L107" s="78">
        <f>IF(M105&lt;0,1,0)</f>
        <v>0</v>
      </c>
      <c r="M107" s="73"/>
      <c r="N107" s="78">
        <f>IF(O105&lt;0,1,0)</f>
        <v>0</v>
      </c>
      <c r="O107" s="77"/>
      <c r="P107" s="78">
        <f>IF(Q105&lt;0,1,0)</f>
        <v>0</v>
      </c>
      <c r="Q107" s="73"/>
      <c r="R107" s="9"/>
      <c r="S107" s="9"/>
    </row>
    <row r="108" spans="1:19" ht="17" customHeight="1" x14ac:dyDescent="0.2">
      <c r="A108" s="136"/>
      <c r="B108" s="139"/>
      <c r="C108" s="134"/>
      <c r="D108" s="143" t="s">
        <v>35</v>
      </c>
      <c r="E108" s="44" t="s">
        <v>3</v>
      </c>
      <c r="F108" s="20">
        <v>4.4595000000000003E-2</v>
      </c>
      <c r="G108" s="19">
        <v>0.20407</v>
      </c>
      <c r="H108" s="16">
        <v>4.5754999999999997E-2</v>
      </c>
      <c r="I108" s="21">
        <v>0.16320999999999999</v>
      </c>
      <c r="J108" s="19">
        <v>4.4595000000000003E-2</v>
      </c>
      <c r="K108" s="17">
        <v>0.20407</v>
      </c>
      <c r="L108" s="19">
        <v>4.5754999999999997E-2</v>
      </c>
      <c r="M108" s="21">
        <v>0.16320999999999999</v>
      </c>
      <c r="N108" s="16">
        <v>4.4595000000000003E-2</v>
      </c>
      <c r="O108" s="17">
        <v>0.20407</v>
      </c>
      <c r="P108" s="19">
        <v>4.5754999999999997E-2</v>
      </c>
      <c r="Q108" s="21">
        <v>0.16320999999999999</v>
      </c>
      <c r="R108" s="9"/>
      <c r="S108" s="9"/>
    </row>
    <row r="109" spans="1:19" ht="17" customHeight="1" x14ac:dyDescent="0.2">
      <c r="A109" s="136"/>
      <c r="B109" s="139"/>
      <c r="C109" s="134"/>
      <c r="D109" s="144"/>
      <c r="E109" s="43" t="s">
        <v>4</v>
      </c>
      <c r="F109" s="26">
        <f>((1/$B100*F108)-1)</f>
        <v>0.45854456255110398</v>
      </c>
      <c r="G109" s="25">
        <f>((1/$C100*G108)-1)</f>
        <v>1.1291668840315094</v>
      </c>
      <c r="H109" s="28">
        <f>((1/$B100*H108)-1)</f>
        <v>0.49648405560098108</v>
      </c>
      <c r="I109" s="27">
        <f>((1/$C100*I108)-1)</f>
        <v>0.70285356565287715</v>
      </c>
      <c r="J109" s="25">
        <f>((1/$B100*J108)-1)</f>
        <v>0.45854456255110398</v>
      </c>
      <c r="K109" s="29">
        <f>((1/$C100*K108)-1)</f>
        <v>1.1291668840315094</v>
      </c>
      <c r="L109" s="25">
        <f>((1/$B100*L108)-1)</f>
        <v>0.49648405560098108</v>
      </c>
      <c r="M109" s="27">
        <f>((1/$C100*M108)-1)</f>
        <v>0.70285356565287715</v>
      </c>
      <c r="N109" s="28">
        <f>((1/$B100*N108)-1)</f>
        <v>0.45854456255110398</v>
      </c>
      <c r="O109" s="29">
        <f>((1/$C100*O108)-1)</f>
        <v>1.1291668840315094</v>
      </c>
      <c r="P109" s="25">
        <f>((1/$B100*P108)-1)</f>
        <v>0.49648405560098108</v>
      </c>
      <c r="Q109" s="27">
        <f>((1/$C100*Q108)-1)</f>
        <v>0.70285356565287715</v>
      </c>
      <c r="R109" s="25"/>
      <c r="S109" s="25"/>
    </row>
    <row r="110" spans="1:19" ht="17" customHeight="1" x14ac:dyDescent="0.2">
      <c r="A110" s="136"/>
      <c r="B110" s="139"/>
      <c r="C110" s="134"/>
      <c r="D110" s="144"/>
      <c r="E110" s="43" t="s">
        <v>2</v>
      </c>
      <c r="F110" s="10"/>
      <c r="G110" s="9"/>
      <c r="H110" s="13"/>
      <c r="I110" s="11"/>
      <c r="J110" s="9"/>
      <c r="K110" s="15"/>
      <c r="L110" s="9"/>
      <c r="M110" s="11"/>
      <c r="N110" s="13"/>
      <c r="O110" s="15"/>
      <c r="P110" s="9"/>
      <c r="Q110" s="11"/>
      <c r="R110" s="9"/>
      <c r="S110" s="9"/>
    </row>
    <row r="111" spans="1:19" ht="17" customHeight="1" x14ac:dyDescent="0.2">
      <c r="A111" s="136"/>
      <c r="B111" s="139"/>
      <c r="C111" s="134"/>
      <c r="D111" s="145"/>
      <c r="E111" s="61" t="s">
        <v>31</v>
      </c>
      <c r="F111" s="72">
        <f>IF(G109&lt;0,1,0)</f>
        <v>0</v>
      </c>
      <c r="G111" s="77"/>
      <c r="H111" s="78">
        <f>IF(I109&lt;0,1,0)</f>
        <v>0</v>
      </c>
      <c r="I111" s="73"/>
      <c r="J111" s="95">
        <f>IF(K109&lt;0,1,0)</f>
        <v>0</v>
      </c>
      <c r="K111" s="77"/>
      <c r="L111" s="78">
        <f>IF(M109&lt;0,1,0)</f>
        <v>0</v>
      </c>
      <c r="M111" s="73"/>
      <c r="N111" s="78">
        <f>IF(O109&lt;0,1,0)</f>
        <v>0</v>
      </c>
      <c r="O111" s="77"/>
      <c r="P111" s="78">
        <f>IF(Q109&lt;0,1,0)</f>
        <v>0</v>
      </c>
      <c r="Q111" s="73"/>
      <c r="R111" s="9"/>
      <c r="S111" s="9"/>
    </row>
    <row r="112" spans="1:19" ht="17" customHeight="1" x14ac:dyDescent="0.2">
      <c r="A112" s="136"/>
      <c r="B112" s="139"/>
      <c r="C112" s="134"/>
      <c r="D112" s="143" t="s">
        <v>36</v>
      </c>
      <c r="E112" s="44" t="s">
        <v>3</v>
      </c>
      <c r="F112" s="10">
        <v>4.6954999999999997E-2</v>
      </c>
      <c r="G112" s="9">
        <v>0.22438</v>
      </c>
      <c r="H112" s="13">
        <v>4.829E-2</v>
      </c>
      <c r="I112" s="11">
        <v>0.16028999999999999</v>
      </c>
      <c r="J112" s="9">
        <v>4.4315E-2</v>
      </c>
      <c r="K112" s="15">
        <v>0.22287999999999999</v>
      </c>
      <c r="L112" s="9">
        <v>4.6025000000000003E-2</v>
      </c>
      <c r="M112" s="11">
        <v>0.29960500000000001</v>
      </c>
      <c r="N112" s="13">
        <v>5.355E-2</v>
      </c>
      <c r="O112" s="15">
        <v>0.179255</v>
      </c>
      <c r="P112" s="9">
        <v>5.357E-2</v>
      </c>
      <c r="Q112" s="11">
        <v>0.27721000000000001</v>
      </c>
      <c r="R112" s="9"/>
      <c r="S112" s="9"/>
    </row>
    <row r="113" spans="1:19" ht="17" customHeight="1" x14ac:dyDescent="0.2">
      <c r="A113" s="136"/>
      <c r="B113" s="139"/>
      <c r="C113" s="134"/>
      <c r="D113" s="144"/>
      <c r="E113" s="43" t="s">
        <v>4</v>
      </c>
      <c r="F113" s="26">
        <f>((1/$B100*F112)-1)</f>
        <v>0.53573180703188861</v>
      </c>
      <c r="G113" s="25">
        <f>((1/$C100*G112)-1)</f>
        <v>1.3410715217277898</v>
      </c>
      <c r="H113" s="28">
        <f>((1/$B100*H112)-1)</f>
        <v>0.57939493049877355</v>
      </c>
      <c r="I113" s="27">
        <f>((1/$C100*I112)-1)</f>
        <v>0.67238770932234337</v>
      </c>
      <c r="J113" s="25">
        <f>((1/$B100*J112)-1)</f>
        <v>0.44938675388389204</v>
      </c>
      <c r="K113" s="29">
        <f>((1/$C100*K112)-1)</f>
        <v>1.3254212530648446</v>
      </c>
      <c r="L113" s="25">
        <f>((1/$B100*L112)-1)</f>
        <v>0.50531479967293547</v>
      </c>
      <c r="M113" s="27">
        <f>((1/$C100*M112)-1)</f>
        <v>2.1259324951745007</v>
      </c>
      <c r="N113" s="28">
        <f>((1/$B100*N112)-1)</f>
        <v>0.7514309076042518</v>
      </c>
      <c r="O113" s="29">
        <f>((1/$C100*O112)-1)</f>
        <v>0.87025927278418291</v>
      </c>
      <c r="P113" s="25">
        <f>((1/$B100*P112)-1)</f>
        <v>0.7520850367947669</v>
      </c>
      <c r="Q113" s="27">
        <f>((1/$C100*Q112)-1)</f>
        <v>1.8922739840367262</v>
      </c>
      <c r="R113" s="25"/>
      <c r="S113" s="25"/>
    </row>
    <row r="114" spans="1:19" ht="17" customHeight="1" x14ac:dyDescent="0.2">
      <c r="A114" s="136"/>
      <c r="B114" s="139"/>
      <c r="C114" s="134"/>
      <c r="D114" s="144"/>
      <c r="E114" s="43" t="s">
        <v>2</v>
      </c>
      <c r="F114" s="10"/>
      <c r="G114" s="9"/>
      <c r="H114" s="13"/>
      <c r="I114" s="11"/>
      <c r="J114" s="9"/>
      <c r="K114" s="15"/>
      <c r="L114" s="9"/>
      <c r="M114" s="11"/>
      <c r="N114" s="13"/>
      <c r="O114" s="15"/>
      <c r="P114" s="9"/>
      <c r="Q114" s="11"/>
      <c r="R114" s="9"/>
      <c r="S114" s="9"/>
    </row>
    <row r="115" spans="1:19" ht="17" customHeight="1" thickBot="1" x14ac:dyDescent="0.25">
      <c r="A115" s="136"/>
      <c r="B115" s="139"/>
      <c r="C115" s="134"/>
      <c r="D115" s="145"/>
      <c r="E115" s="63" t="s">
        <v>31</v>
      </c>
      <c r="F115" s="72">
        <f>IF(G113&lt;0,1,0)</f>
        <v>0</v>
      </c>
      <c r="G115" s="77"/>
      <c r="H115" s="78">
        <f>IF(I113&lt;0,1,0)</f>
        <v>0</v>
      </c>
      <c r="I115" s="73"/>
      <c r="J115" s="95">
        <f>IF(K113&lt;0,1,0)</f>
        <v>0</v>
      </c>
      <c r="K115" s="77"/>
      <c r="L115" s="78">
        <f>IF(M113&lt;0,1,0)</f>
        <v>0</v>
      </c>
      <c r="M115" s="73"/>
      <c r="N115" s="78">
        <f>IF(O113&lt;0,1,0)</f>
        <v>0</v>
      </c>
      <c r="O115" s="77"/>
      <c r="P115" s="78">
        <f>IF(Q113&lt;0,1,0)</f>
        <v>0</v>
      </c>
      <c r="Q115" s="73"/>
      <c r="R115" s="9"/>
      <c r="S115" s="9"/>
    </row>
    <row r="116" spans="1:19" x14ac:dyDescent="0.2">
      <c r="A116" s="135" t="s">
        <v>19</v>
      </c>
      <c r="B116" s="138">
        <v>3.9215E-2</v>
      </c>
      <c r="C116" s="133">
        <v>3.3000000000000002E-2</v>
      </c>
      <c r="D116" s="141" t="s">
        <v>34</v>
      </c>
      <c r="E116" s="42" t="s">
        <v>3</v>
      </c>
      <c r="F116" s="7">
        <v>7.7674999999999994E-2</v>
      </c>
      <c r="G116" s="6">
        <v>5.0310000000000001E-2</v>
      </c>
      <c r="H116" s="12">
        <v>7.9655000000000004E-2</v>
      </c>
      <c r="I116" s="8">
        <v>5.2859999999999997E-2</v>
      </c>
      <c r="J116" s="6">
        <v>7.4374999999999997E-2</v>
      </c>
      <c r="K116" s="14">
        <v>0.14863999999999999</v>
      </c>
      <c r="L116" s="6">
        <v>7.5475E-2</v>
      </c>
      <c r="M116" s="8">
        <v>0.155585</v>
      </c>
      <c r="N116" s="12">
        <v>9.1649999999999995E-2</v>
      </c>
      <c r="O116" s="14">
        <v>8.2199999999999995E-2</v>
      </c>
      <c r="P116" s="6">
        <v>9.1435000000000002E-2</v>
      </c>
      <c r="Q116" s="8">
        <v>8.1570000000000004E-2</v>
      </c>
      <c r="R116" s="9"/>
      <c r="S116" s="9"/>
    </row>
    <row r="117" spans="1:19" x14ac:dyDescent="0.2">
      <c r="A117" s="136"/>
      <c r="B117" s="139"/>
      <c r="C117" s="134"/>
      <c r="D117" s="142"/>
      <c r="E117" s="43" t="s">
        <v>4</v>
      </c>
      <c r="F117" s="26">
        <f>((1/$B116*F116)-1)</f>
        <v>0.9807471630753537</v>
      </c>
      <c r="G117" s="25">
        <f>((1/$C116*G116)-1)</f>
        <v>0.52454545454545443</v>
      </c>
      <c r="H117" s="28">
        <f>((1/$B116*H116)-1)</f>
        <v>1.0312380466658166</v>
      </c>
      <c r="I117" s="27">
        <f>((1/$C116*I116)-1)</f>
        <v>0.60181818181818159</v>
      </c>
      <c r="J117" s="25">
        <f>((1/$B116*J116)-1)</f>
        <v>0.8965956904245822</v>
      </c>
      <c r="K117" s="29">
        <f>((1/$C116*K116)-1)</f>
        <v>3.5042424242424239</v>
      </c>
      <c r="L117" s="25">
        <f>((1/$B116*L116)-1)</f>
        <v>0.92464618130817278</v>
      </c>
      <c r="M117" s="27">
        <f>((1/$C116*M116)-1)</f>
        <v>3.7146969696969698</v>
      </c>
      <c r="N117" s="28">
        <f>((1/$B116*N116)-1)</f>
        <v>1.3371158995282415</v>
      </c>
      <c r="O117" s="29">
        <f>((1/$C116*O116)-1)</f>
        <v>1.4909090909090907</v>
      </c>
      <c r="P117" s="25">
        <f>((1/$B116*P116)-1)</f>
        <v>1.3316333035828127</v>
      </c>
      <c r="Q117" s="27">
        <f>((1/$C116*Q116)-1)</f>
        <v>1.4718181818181817</v>
      </c>
      <c r="R117" s="25"/>
      <c r="S117" s="25"/>
    </row>
    <row r="118" spans="1:19" x14ac:dyDescent="0.2">
      <c r="A118" s="136"/>
      <c r="B118" s="139"/>
      <c r="C118" s="134"/>
      <c r="D118" s="142"/>
      <c r="E118" s="43" t="s">
        <v>2</v>
      </c>
      <c r="F118" s="10"/>
      <c r="G118" s="9"/>
      <c r="H118" s="13"/>
      <c r="I118" s="11"/>
      <c r="J118" s="9"/>
      <c r="K118" s="15"/>
      <c r="L118" s="9"/>
      <c r="M118" s="11"/>
      <c r="N118" s="13"/>
      <c r="O118" s="15"/>
      <c r="P118" s="9"/>
      <c r="Q118" s="11"/>
      <c r="R118" s="9"/>
      <c r="S118" s="9"/>
    </row>
    <row r="119" spans="1:19" x14ac:dyDescent="0.2">
      <c r="A119" s="136"/>
      <c r="B119" s="139"/>
      <c r="C119" s="134"/>
      <c r="D119" s="142"/>
      <c r="E119" s="61" t="s">
        <v>31</v>
      </c>
      <c r="F119" s="72">
        <f>IF(G117&lt;0,1,0)</f>
        <v>0</v>
      </c>
      <c r="G119" s="77"/>
      <c r="H119" s="78">
        <f>IF(I117&lt;0,1,0)</f>
        <v>0</v>
      </c>
      <c r="I119" s="73"/>
      <c r="J119" s="95">
        <f>IF(K117&lt;0,1,0)</f>
        <v>0</v>
      </c>
      <c r="K119" s="77"/>
      <c r="L119" s="78">
        <f>IF(M117&lt;0,1,0)</f>
        <v>0</v>
      </c>
      <c r="M119" s="73"/>
      <c r="N119" s="78">
        <f>IF(O117&lt;0,1,0)</f>
        <v>0</v>
      </c>
      <c r="O119" s="77"/>
      <c r="P119" s="78">
        <f>IF(Q117&lt;0,1,0)</f>
        <v>0</v>
      </c>
      <c r="Q119" s="73"/>
      <c r="R119" s="64"/>
      <c r="S119" s="64"/>
    </row>
    <row r="120" spans="1:19" ht="17" customHeight="1" x14ac:dyDescent="0.2">
      <c r="A120" s="136"/>
      <c r="B120" s="139"/>
      <c r="C120" s="134"/>
      <c r="D120" s="143">
        <v>1</v>
      </c>
      <c r="E120" s="44" t="s">
        <v>3</v>
      </c>
      <c r="F120" s="20">
        <v>7.3285000000000003E-2</v>
      </c>
      <c r="G120" s="19">
        <v>4.7230000000000001E-2</v>
      </c>
      <c r="H120" s="16">
        <v>7.5209999999999999E-2</v>
      </c>
      <c r="I120" s="21">
        <v>4.9744999999999998E-2</v>
      </c>
      <c r="J120" s="19">
        <v>7.3285000000000003E-2</v>
      </c>
      <c r="K120" s="17">
        <v>4.7230000000000001E-2</v>
      </c>
      <c r="L120" s="19">
        <v>7.5209999999999999E-2</v>
      </c>
      <c r="M120" s="21">
        <v>4.9744999999999998E-2</v>
      </c>
      <c r="N120" s="16">
        <v>7.3285000000000003E-2</v>
      </c>
      <c r="O120" s="17">
        <v>4.7230000000000001E-2</v>
      </c>
      <c r="P120" s="19">
        <v>7.5209999999999999E-2</v>
      </c>
      <c r="Q120" s="21">
        <v>4.9744999999999998E-2</v>
      </c>
      <c r="R120" s="9"/>
      <c r="S120" s="9"/>
    </row>
    <row r="121" spans="1:19" ht="17" customHeight="1" x14ac:dyDescent="0.2">
      <c r="A121" s="136"/>
      <c r="B121" s="139"/>
      <c r="C121" s="134"/>
      <c r="D121" s="144"/>
      <c r="E121" s="43" t="s">
        <v>4</v>
      </c>
      <c r="F121" s="26">
        <f>((1/$B116*F120)-1)</f>
        <v>0.86880020400357005</v>
      </c>
      <c r="G121" s="25">
        <f>((1/$C116*G120)-1)</f>
        <v>0.43121212121212116</v>
      </c>
      <c r="H121" s="28">
        <f>((1/$B116*H120)-1)</f>
        <v>0.91788856304985322</v>
      </c>
      <c r="I121" s="27">
        <f>((1/$C116*I120)-1)</f>
        <v>0.50742424242424233</v>
      </c>
      <c r="J121" s="25">
        <f>((1/$B116*J120)-1)</f>
        <v>0.86880020400357005</v>
      </c>
      <c r="K121" s="29">
        <f>((1/$C116*K120)-1)</f>
        <v>0.43121212121212116</v>
      </c>
      <c r="L121" s="25">
        <f>((1/$B116*L120)-1)</f>
        <v>0.91788856304985322</v>
      </c>
      <c r="M121" s="27">
        <f>((1/$C116*M120)-1)</f>
        <v>0.50742424242424233</v>
      </c>
      <c r="N121" s="28">
        <f>((1/$B116*N120)-1)</f>
        <v>0.86880020400357005</v>
      </c>
      <c r="O121" s="29">
        <f>((1/$C116*O120)-1)</f>
        <v>0.43121212121212116</v>
      </c>
      <c r="P121" s="25">
        <f>((1/$B116*P120)-1)</f>
        <v>0.91788856304985322</v>
      </c>
      <c r="Q121" s="27">
        <f>((1/$C116*Q120)-1)</f>
        <v>0.50742424242424233</v>
      </c>
      <c r="R121" s="25"/>
      <c r="S121" s="25"/>
    </row>
    <row r="122" spans="1:19" ht="17" customHeight="1" x14ac:dyDescent="0.2">
      <c r="A122" s="136"/>
      <c r="B122" s="139"/>
      <c r="C122" s="134"/>
      <c r="D122" s="144"/>
      <c r="E122" s="43" t="s">
        <v>2</v>
      </c>
      <c r="F122" s="10"/>
      <c r="G122" s="9"/>
      <c r="H122" s="13"/>
      <c r="I122" s="11"/>
      <c r="J122" s="9"/>
      <c r="K122" s="15"/>
      <c r="L122" s="9"/>
      <c r="M122" s="11"/>
      <c r="N122" s="13"/>
      <c r="O122" s="15"/>
      <c r="P122" s="9"/>
      <c r="Q122" s="11"/>
      <c r="R122" s="9"/>
      <c r="S122" s="9"/>
    </row>
    <row r="123" spans="1:19" ht="17" customHeight="1" x14ac:dyDescent="0.2">
      <c r="A123" s="136"/>
      <c r="B123" s="139"/>
      <c r="C123" s="134"/>
      <c r="D123" s="144"/>
      <c r="E123" s="61" t="s">
        <v>31</v>
      </c>
      <c r="F123" s="72">
        <f>IF(G121&lt;0,1,0)</f>
        <v>0</v>
      </c>
      <c r="G123" s="77"/>
      <c r="H123" s="78">
        <f>IF(I121&lt;0,1,0)</f>
        <v>0</v>
      </c>
      <c r="I123" s="73"/>
      <c r="J123" s="95">
        <f>IF(K121&lt;0,1,0)</f>
        <v>0</v>
      </c>
      <c r="K123" s="77"/>
      <c r="L123" s="78">
        <f>IF(M121&lt;0,1,0)</f>
        <v>0</v>
      </c>
      <c r="M123" s="73"/>
      <c r="N123" s="78">
        <f>IF(O121&lt;0,1,0)</f>
        <v>0</v>
      </c>
      <c r="O123" s="77"/>
      <c r="P123" s="78">
        <f>IF(Q121&lt;0,1,0)</f>
        <v>0</v>
      </c>
      <c r="Q123" s="73"/>
      <c r="R123" s="9"/>
      <c r="S123" s="9"/>
    </row>
    <row r="124" spans="1:19" ht="17" customHeight="1" x14ac:dyDescent="0.2">
      <c r="A124" s="136"/>
      <c r="B124" s="139"/>
      <c r="C124" s="134"/>
      <c r="D124" s="143" t="s">
        <v>35</v>
      </c>
      <c r="E124" s="44" t="s">
        <v>3</v>
      </c>
      <c r="F124" s="20">
        <v>7.3285000000000003E-2</v>
      </c>
      <c r="G124" s="19">
        <v>4.7230000000000001E-2</v>
      </c>
      <c r="H124" s="16">
        <v>7.5209999999999999E-2</v>
      </c>
      <c r="I124" s="21">
        <v>4.9744999999999998E-2</v>
      </c>
      <c r="J124" s="19">
        <v>7.3285000000000003E-2</v>
      </c>
      <c r="K124" s="17">
        <v>4.7230000000000001E-2</v>
      </c>
      <c r="L124" s="19">
        <v>7.5209999999999999E-2</v>
      </c>
      <c r="M124" s="21">
        <v>4.9744999999999998E-2</v>
      </c>
      <c r="N124" s="16">
        <v>7.3285000000000003E-2</v>
      </c>
      <c r="O124" s="17">
        <v>4.7230000000000001E-2</v>
      </c>
      <c r="P124" s="19">
        <v>7.5209999999999999E-2</v>
      </c>
      <c r="Q124" s="21">
        <v>4.9744999999999998E-2</v>
      </c>
      <c r="R124" s="9"/>
      <c r="S124" s="9"/>
    </row>
    <row r="125" spans="1:19" ht="17" customHeight="1" x14ac:dyDescent="0.2">
      <c r="A125" s="136"/>
      <c r="B125" s="139"/>
      <c r="C125" s="134"/>
      <c r="D125" s="144"/>
      <c r="E125" s="43" t="s">
        <v>4</v>
      </c>
      <c r="F125" s="26">
        <f>((1/$B116*F124)-1)</f>
        <v>0.86880020400357005</v>
      </c>
      <c r="G125" s="25">
        <f>((1/$C116*G124)-1)</f>
        <v>0.43121212121212116</v>
      </c>
      <c r="H125" s="28">
        <f>((1/$B116*H124)-1)</f>
        <v>0.91788856304985322</v>
      </c>
      <c r="I125" s="27">
        <f>((1/$C116*I124)-1)</f>
        <v>0.50742424242424233</v>
      </c>
      <c r="J125" s="25">
        <f>((1/$B116*J124)-1)</f>
        <v>0.86880020400357005</v>
      </c>
      <c r="K125" s="29">
        <f>((1/$C116*K124)-1)</f>
        <v>0.43121212121212116</v>
      </c>
      <c r="L125" s="25">
        <f>((1/$B116*L124)-1)</f>
        <v>0.91788856304985322</v>
      </c>
      <c r="M125" s="27">
        <f>((1/$C116*M124)-1)</f>
        <v>0.50742424242424233</v>
      </c>
      <c r="N125" s="28">
        <f>((1/$B116*N124)-1)</f>
        <v>0.86880020400357005</v>
      </c>
      <c r="O125" s="29">
        <f>((1/$C116*O124)-1)</f>
        <v>0.43121212121212116</v>
      </c>
      <c r="P125" s="25">
        <f>((1/$B116*P124)-1)</f>
        <v>0.91788856304985322</v>
      </c>
      <c r="Q125" s="27">
        <f>((1/$C116*Q124)-1)</f>
        <v>0.50742424242424233</v>
      </c>
      <c r="R125" s="25"/>
      <c r="S125" s="25"/>
    </row>
    <row r="126" spans="1:19" ht="17" customHeight="1" x14ac:dyDescent="0.2">
      <c r="A126" s="136"/>
      <c r="B126" s="139"/>
      <c r="C126" s="134"/>
      <c r="D126" s="144"/>
      <c r="E126" s="43" t="s">
        <v>2</v>
      </c>
      <c r="F126" s="10"/>
      <c r="G126" s="9"/>
      <c r="H126" s="13"/>
      <c r="I126" s="11"/>
      <c r="J126" s="9"/>
      <c r="K126" s="15"/>
      <c r="L126" s="9"/>
      <c r="M126" s="11"/>
      <c r="N126" s="13"/>
      <c r="O126" s="15"/>
      <c r="P126" s="9"/>
      <c r="Q126" s="11"/>
      <c r="R126" s="9"/>
      <c r="S126" s="9"/>
    </row>
    <row r="127" spans="1:19" ht="17" customHeight="1" x14ac:dyDescent="0.2">
      <c r="A127" s="136"/>
      <c r="B127" s="139"/>
      <c r="C127" s="134"/>
      <c r="D127" s="145"/>
      <c r="E127" s="61" t="s">
        <v>31</v>
      </c>
      <c r="F127" s="72">
        <f>IF(G125&lt;0,1,0)</f>
        <v>0</v>
      </c>
      <c r="G127" s="77"/>
      <c r="H127" s="78">
        <f>IF(I125&lt;0,1,0)</f>
        <v>0</v>
      </c>
      <c r="I127" s="73"/>
      <c r="J127" s="95">
        <f>IF(K125&lt;0,1,0)</f>
        <v>0</v>
      </c>
      <c r="K127" s="77"/>
      <c r="L127" s="78">
        <f>IF(M125&lt;0,1,0)</f>
        <v>0</v>
      </c>
      <c r="M127" s="73"/>
      <c r="N127" s="78">
        <f>IF(O125&lt;0,1,0)</f>
        <v>0</v>
      </c>
      <c r="O127" s="77"/>
      <c r="P127" s="78">
        <f>IF(Q125&lt;0,1,0)</f>
        <v>0</v>
      </c>
      <c r="Q127" s="73"/>
      <c r="R127" s="9"/>
      <c r="S127" s="9"/>
    </row>
    <row r="128" spans="1:19" ht="17" customHeight="1" x14ac:dyDescent="0.2">
      <c r="A128" s="136"/>
      <c r="B128" s="139"/>
      <c r="C128" s="134"/>
      <c r="D128" s="143" t="s">
        <v>36</v>
      </c>
      <c r="E128" s="44" t="s">
        <v>3</v>
      </c>
      <c r="F128" s="10">
        <v>7.3844999999999994E-2</v>
      </c>
      <c r="G128" s="9">
        <v>4.5804999999999998E-2</v>
      </c>
      <c r="H128" s="13">
        <v>7.7765000000000001E-2</v>
      </c>
      <c r="I128" s="11">
        <v>4.956E-2</v>
      </c>
      <c r="J128" s="9">
        <v>8.9980000000000004E-2</v>
      </c>
      <c r="K128" s="15">
        <v>6.5299999999999997E-2</v>
      </c>
      <c r="L128" s="9">
        <v>9.1160000000000005E-2</v>
      </c>
      <c r="M128" s="11">
        <v>6.6129999999999994E-2</v>
      </c>
      <c r="N128" s="13">
        <v>8.4239999999999995E-2</v>
      </c>
      <c r="O128" s="15">
        <v>5.5919999999999997E-2</v>
      </c>
      <c r="P128" s="9">
        <v>8.5775000000000004E-2</v>
      </c>
      <c r="Q128" s="11">
        <v>5.7735000000000002E-2</v>
      </c>
      <c r="R128" s="9"/>
      <c r="S128" s="9"/>
    </row>
    <row r="129" spans="1:19" ht="17" customHeight="1" x14ac:dyDescent="0.2">
      <c r="A129" s="136"/>
      <c r="B129" s="139"/>
      <c r="C129" s="134"/>
      <c r="D129" s="144"/>
      <c r="E129" s="43" t="s">
        <v>4</v>
      </c>
      <c r="F129" s="26">
        <f>((1/$B116*F128)-1)</f>
        <v>0.8830804539079431</v>
      </c>
      <c r="G129" s="25">
        <f>((1/$C116*G128)-1)</f>
        <v>0.38803030303030295</v>
      </c>
      <c r="H129" s="28">
        <f>((1/$B116*H128)-1)</f>
        <v>0.98304220323855662</v>
      </c>
      <c r="I129" s="27">
        <f>((1/$C116*I128)-1)</f>
        <v>0.50181818181818172</v>
      </c>
      <c r="J129" s="25">
        <f>((1/$B116*J128)-1)</f>
        <v>1.2945301542776999</v>
      </c>
      <c r="K129" s="29">
        <f>((1/$C116*K128)-1)</f>
        <v>0.97878787878787854</v>
      </c>
      <c r="L129" s="25">
        <f>((1/$B116*L128)-1)</f>
        <v>1.3246206808619152</v>
      </c>
      <c r="M129" s="27">
        <f>((1/$C116*M128)-1)</f>
        <v>1.0039393939393935</v>
      </c>
      <c r="N129" s="28">
        <f>((1/$B116*N128)-1)</f>
        <v>1.1481575927578729</v>
      </c>
      <c r="O129" s="29">
        <f>((1/$C116*O128)-1)</f>
        <v>0.69454545454545435</v>
      </c>
      <c r="P129" s="25">
        <f>((1/$B116*P128)-1)</f>
        <v>1.1873007777636109</v>
      </c>
      <c r="Q129" s="27">
        <f>((1/$C116*Q128)-1)</f>
        <v>0.74954545454545451</v>
      </c>
      <c r="R129" s="25"/>
      <c r="S129" s="25"/>
    </row>
    <row r="130" spans="1:19" ht="17" customHeight="1" x14ac:dyDescent="0.2">
      <c r="A130" s="136"/>
      <c r="B130" s="139"/>
      <c r="C130" s="134"/>
      <c r="D130" s="144"/>
      <c r="E130" s="43" t="s">
        <v>2</v>
      </c>
      <c r="F130" s="10"/>
      <c r="G130" s="9"/>
      <c r="H130" s="13"/>
      <c r="I130" s="11"/>
      <c r="J130" s="9"/>
      <c r="K130" s="15"/>
      <c r="L130" s="9"/>
      <c r="M130" s="11"/>
      <c r="N130" s="13"/>
      <c r="O130" s="15"/>
      <c r="P130" s="9"/>
      <c r="Q130" s="11"/>
      <c r="R130" s="9"/>
      <c r="S130" s="9"/>
    </row>
    <row r="131" spans="1:19" ht="17" customHeight="1" thickBot="1" x14ac:dyDescent="0.25">
      <c r="A131" s="136"/>
      <c r="B131" s="139"/>
      <c r="C131" s="134"/>
      <c r="D131" s="145"/>
      <c r="E131" s="63" t="s">
        <v>31</v>
      </c>
      <c r="F131" s="72">
        <f>IF(G129&lt;0,1,0)</f>
        <v>0</v>
      </c>
      <c r="G131" s="77"/>
      <c r="H131" s="78">
        <f>IF(I129&lt;0,1,0)</f>
        <v>0</v>
      </c>
      <c r="I131" s="73"/>
      <c r="J131" s="95">
        <f>IF(K129&lt;0,1,0)</f>
        <v>0</v>
      </c>
      <c r="K131" s="77"/>
      <c r="L131" s="78">
        <f>IF(M129&lt;0,1,0)</f>
        <v>0</v>
      </c>
      <c r="M131" s="73"/>
      <c r="N131" s="78">
        <f>IF(O129&lt;0,1,0)</f>
        <v>0</v>
      </c>
      <c r="O131" s="77"/>
      <c r="P131" s="78">
        <f>IF(Q129&lt;0,1,0)</f>
        <v>0</v>
      </c>
      <c r="Q131" s="73"/>
      <c r="R131" s="9"/>
      <c r="S131" s="9"/>
    </row>
    <row r="132" spans="1:19" x14ac:dyDescent="0.2">
      <c r="A132" s="135" t="s">
        <v>14</v>
      </c>
      <c r="B132" s="138">
        <v>0.20305500000000001</v>
      </c>
      <c r="C132" s="133">
        <v>0.20416000000000001</v>
      </c>
      <c r="D132" s="141" t="s">
        <v>34</v>
      </c>
      <c r="E132" s="42" t="s">
        <v>3</v>
      </c>
      <c r="F132" s="7">
        <v>0.20544999999999999</v>
      </c>
      <c r="G132" s="6">
        <v>0.20514499999999999</v>
      </c>
      <c r="H132" s="12">
        <v>0.216975</v>
      </c>
      <c r="I132" s="8">
        <v>0.204815</v>
      </c>
      <c r="J132" s="6">
        <v>0.21293500000000001</v>
      </c>
      <c r="K132" s="14">
        <v>0.20527999999999999</v>
      </c>
      <c r="L132" s="6">
        <v>0.23031499999999999</v>
      </c>
      <c r="M132" s="8">
        <v>0.20527500000000001</v>
      </c>
      <c r="N132" s="12">
        <v>0.209175</v>
      </c>
      <c r="O132" s="14">
        <v>0.20505499999999999</v>
      </c>
      <c r="P132" s="6">
        <v>0.22370000000000001</v>
      </c>
      <c r="Q132" s="8">
        <v>0.204925</v>
      </c>
      <c r="R132" s="9"/>
      <c r="S132" s="9"/>
    </row>
    <row r="133" spans="1:19" x14ac:dyDescent="0.2">
      <c r="A133" s="136"/>
      <c r="B133" s="139"/>
      <c r="C133" s="134"/>
      <c r="D133" s="142"/>
      <c r="E133" s="43" t="s">
        <v>4</v>
      </c>
      <c r="F133" s="26">
        <f>((1/$B132*F132)-1)</f>
        <v>1.1794833911994207E-2</v>
      </c>
      <c r="G133" s="25">
        <f>((1/$C132*G132)-1)</f>
        <v>4.8246473354229824E-3</v>
      </c>
      <c r="H133" s="28">
        <f>((1/$B132*H132)-1)</f>
        <v>6.8552855137770541E-2</v>
      </c>
      <c r="I133" s="27">
        <f>((1/$C132*I132)-1)</f>
        <v>3.2082680250782314E-3</v>
      </c>
      <c r="J133" s="25">
        <f>((1/$B132*J132)-1)</f>
        <v>4.8656767870773887E-2</v>
      </c>
      <c r="K133" s="29">
        <f>((1/$C132*K132)-1)</f>
        <v>5.485893416927734E-3</v>
      </c>
      <c r="L133" s="25">
        <f>((1/$B132*L132)-1)</f>
        <v>0.13424934131146737</v>
      </c>
      <c r="M133" s="27">
        <f>((1/$C132*M132)-1)</f>
        <v>5.4614028213166854E-3</v>
      </c>
      <c r="N133" s="28">
        <f>((1/$B132*N132)-1)</f>
        <v>3.0139617345054326E-2</v>
      </c>
      <c r="O133" s="29">
        <f>((1/$C132*O132)-1)</f>
        <v>4.3838166144198887E-3</v>
      </c>
      <c r="P133" s="25">
        <f>((1/$B132*P132)-1)</f>
        <v>0.10167196079879837</v>
      </c>
      <c r="Q133" s="27">
        <f>((1/$C132*Q132)-1)</f>
        <v>3.7470611285266298E-3</v>
      </c>
      <c r="R133" s="25"/>
      <c r="S133" s="25"/>
    </row>
    <row r="134" spans="1:19" x14ac:dyDescent="0.2">
      <c r="A134" s="136"/>
      <c r="B134" s="139"/>
      <c r="C134" s="134"/>
      <c r="D134" s="142"/>
      <c r="E134" s="43" t="s">
        <v>2</v>
      </c>
      <c r="F134" s="10"/>
      <c r="G134" s="9"/>
      <c r="H134" s="13"/>
      <c r="I134" s="11"/>
      <c r="J134" s="9"/>
      <c r="K134" s="15"/>
      <c r="L134" s="9"/>
      <c r="M134" s="11"/>
      <c r="N134" s="13"/>
      <c r="O134" s="15"/>
      <c r="P134" s="9"/>
      <c r="Q134" s="11"/>
      <c r="R134" s="9"/>
      <c r="S134" s="9"/>
    </row>
    <row r="135" spans="1:19" x14ac:dyDescent="0.2">
      <c r="A135" s="136"/>
      <c r="B135" s="139"/>
      <c r="C135" s="134"/>
      <c r="D135" s="142"/>
      <c r="E135" s="61" t="s">
        <v>31</v>
      </c>
      <c r="F135" s="72">
        <f>IF(G133&lt;0,1,0)</f>
        <v>0</v>
      </c>
      <c r="G135" s="77"/>
      <c r="H135" s="78">
        <f>IF(I133&lt;0,1,0)</f>
        <v>0</v>
      </c>
      <c r="I135" s="73"/>
      <c r="J135" s="95">
        <f>IF(K133&lt;0,1,0)</f>
        <v>0</v>
      </c>
      <c r="K135" s="77"/>
      <c r="L135" s="78">
        <f>IF(M133&lt;0,1,0)</f>
        <v>0</v>
      </c>
      <c r="M135" s="73"/>
      <c r="N135" s="78">
        <f>IF(O133&lt;0,1,0)</f>
        <v>0</v>
      </c>
      <c r="O135" s="77"/>
      <c r="P135" s="78">
        <f>IF(Q133&lt;0,1,0)</f>
        <v>0</v>
      </c>
      <c r="Q135" s="73"/>
      <c r="R135" s="64"/>
      <c r="S135" s="64"/>
    </row>
    <row r="136" spans="1:19" x14ac:dyDescent="0.2">
      <c r="A136" s="136"/>
      <c r="B136" s="139"/>
      <c r="C136" s="134"/>
      <c r="D136" s="143">
        <v>1</v>
      </c>
      <c r="E136" s="44" t="s">
        <v>3</v>
      </c>
      <c r="F136" s="20">
        <v>0.20405499999999999</v>
      </c>
      <c r="G136" s="19">
        <v>0.205455</v>
      </c>
      <c r="H136" s="16">
        <v>0.215615</v>
      </c>
      <c r="I136" s="21">
        <v>0.20626</v>
      </c>
      <c r="J136" s="19">
        <v>0.20405499999999999</v>
      </c>
      <c r="K136" s="17">
        <v>0.205455</v>
      </c>
      <c r="L136" s="19">
        <v>0.215615</v>
      </c>
      <c r="M136" s="21">
        <v>0.20626</v>
      </c>
      <c r="N136" s="16">
        <v>0.20405499999999999</v>
      </c>
      <c r="O136" s="17">
        <v>0.205455</v>
      </c>
      <c r="P136" s="19">
        <v>0.215615</v>
      </c>
      <c r="Q136" s="21">
        <v>0.20626</v>
      </c>
      <c r="R136" s="9"/>
      <c r="S136" s="9"/>
    </row>
    <row r="137" spans="1:19" x14ac:dyDescent="0.2">
      <c r="A137" s="136"/>
      <c r="B137" s="139"/>
      <c r="C137" s="134"/>
      <c r="D137" s="144"/>
      <c r="E137" s="43" t="s">
        <v>4</v>
      </c>
      <c r="F137" s="26">
        <f>((1/$B132*F136)-1)</f>
        <v>4.9247740759892356E-3</v>
      </c>
      <c r="G137" s="25">
        <f>((1/$C132*G136)-1)</f>
        <v>6.3430642633228729E-3</v>
      </c>
      <c r="H137" s="28">
        <f>((1/$B132*H136)-1)</f>
        <v>6.1855162394425234E-2</v>
      </c>
      <c r="I137" s="27">
        <f>((1/$C132*I136)-1)</f>
        <v>1.0286050156739668E-2</v>
      </c>
      <c r="J137" s="25">
        <f>((1/$B132*J136)-1)</f>
        <v>4.9247740759892356E-3</v>
      </c>
      <c r="K137" s="29">
        <f>((1/$C132*K136)-1)</f>
        <v>6.3430642633228729E-3</v>
      </c>
      <c r="L137" s="25">
        <f>((1/$B132*L136)-1)</f>
        <v>6.1855162394425234E-2</v>
      </c>
      <c r="M137" s="27">
        <f>((1/$C132*M136)-1)</f>
        <v>1.0286050156739668E-2</v>
      </c>
      <c r="N137" s="28">
        <f>((1/$B132*N136)-1)</f>
        <v>4.9247740759892356E-3</v>
      </c>
      <c r="O137" s="29">
        <f>((1/$C132*O136)-1)</f>
        <v>6.3430642633228729E-3</v>
      </c>
      <c r="P137" s="25">
        <f>((1/$B132*P136)-1)</f>
        <v>6.1855162394425234E-2</v>
      </c>
      <c r="Q137" s="27">
        <f>((1/$C132*Q136)-1)</f>
        <v>1.0286050156739668E-2</v>
      </c>
      <c r="R137" s="25"/>
      <c r="S137" s="25"/>
    </row>
    <row r="138" spans="1:19" x14ac:dyDescent="0.2">
      <c r="A138" s="136"/>
      <c r="B138" s="139"/>
      <c r="C138" s="134"/>
      <c r="D138" s="144"/>
      <c r="E138" s="43" t="s">
        <v>2</v>
      </c>
      <c r="F138" s="10"/>
      <c r="G138" s="9"/>
      <c r="H138" s="13"/>
      <c r="I138" s="11"/>
      <c r="J138" s="9"/>
      <c r="K138" s="15"/>
      <c r="L138" s="9"/>
      <c r="M138" s="11"/>
      <c r="N138" s="13"/>
      <c r="O138" s="15"/>
      <c r="P138" s="9"/>
      <c r="Q138" s="11"/>
      <c r="R138" s="9"/>
      <c r="S138" s="9"/>
    </row>
    <row r="139" spans="1:19" x14ac:dyDescent="0.2">
      <c r="A139" s="136"/>
      <c r="B139" s="139"/>
      <c r="C139" s="134"/>
      <c r="D139" s="144"/>
      <c r="E139" s="61" t="s">
        <v>31</v>
      </c>
      <c r="F139" s="72">
        <f>IF(G137&lt;0,1,0)</f>
        <v>0</v>
      </c>
      <c r="G139" s="77"/>
      <c r="H139" s="78">
        <f>IF(I137&lt;0,1,0)</f>
        <v>0</v>
      </c>
      <c r="I139" s="73"/>
      <c r="J139" s="95">
        <f>IF(K137&lt;0,1,0)</f>
        <v>0</v>
      </c>
      <c r="K139" s="77"/>
      <c r="L139" s="78">
        <f>IF(M137&lt;0,1,0)</f>
        <v>0</v>
      </c>
      <c r="M139" s="73"/>
      <c r="N139" s="78">
        <f>IF(O137&lt;0,1,0)</f>
        <v>0</v>
      </c>
      <c r="O139" s="77"/>
      <c r="P139" s="78">
        <f>IF(Q137&lt;0,1,0)</f>
        <v>0</v>
      </c>
      <c r="Q139" s="73"/>
      <c r="R139" s="64"/>
      <c r="S139" s="64"/>
    </row>
    <row r="140" spans="1:19" x14ac:dyDescent="0.2">
      <c r="A140" s="136"/>
      <c r="B140" s="139"/>
      <c r="C140" s="134"/>
      <c r="D140" s="143" t="s">
        <v>35</v>
      </c>
      <c r="E140" s="44" t="s">
        <v>3</v>
      </c>
      <c r="F140" s="20">
        <v>0.20614499999999999</v>
      </c>
      <c r="G140" s="19">
        <v>0.20457500000000001</v>
      </c>
      <c r="H140" s="16">
        <v>0.21837000000000001</v>
      </c>
      <c r="I140" s="21">
        <v>0.20425499999999999</v>
      </c>
      <c r="J140" s="19">
        <v>0.215055</v>
      </c>
      <c r="K140" s="17">
        <v>0.204735</v>
      </c>
      <c r="L140" s="19">
        <v>0.234265</v>
      </c>
      <c r="M140" s="21">
        <v>0.20446</v>
      </c>
      <c r="N140" s="16">
        <v>0.21062</v>
      </c>
      <c r="O140" s="17">
        <v>0.20466999999999999</v>
      </c>
      <c r="P140" s="19">
        <v>0.22647500000000001</v>
      </c>
      <c r="Q140" s="21">
        <v>0.20424999999999999</v>
      </c>
      <c r="R140" s="9"/>
      <c r="S140" s="9"/>
    </row>
    <row r="141" spans="1:19" x14ac:dyDescent="0.2">
      <c r="A141" s="136"/>
      <c r="B141" s="139"/>
      <c r="C141" s="134"/>
      <c r="D141" s="144"/>
      <c r="E141" s="43" t="s">
        <v>4</v>
      </c>
      <c r="F141" s="26">
        <f>((1/$B132*F140)-1)</f>
        <v>1.521755189480678E-2</v>
      </c>
      <c r="G141" s="25">
        <f>((1/$C132*G140)-1)</f>
        <v>2.0327194357365741E-3</v>
      </c>
      <c r="H141" s="28">
        <f>((1/$B132*H140)-1)</f>
        <v>7.5422914973775512E-2</v>
      </c>
      <c r="I141" s="27">
        <f>((1/$C132*I140)-1)</f>
        <v>4.6532131661436438E-4</v>
      </c>
      <c r="J141" s="25">
        <f>((1/$B132*J140)-1)</f>
        <v>5.9097288911871049E-2</v>
      </c>
      <c r="K141" s="29">
        <f>((1/$C132*K140)-1)</f>
        <v>2.816418495297679E-3</v>
      </c>
      <c r="L141" s="25">
        <f>((1/$B132*L140)-1)</f>
        <v>0.15370219891162495</v>
      </c>
      <c r="M141" s="27">
        <f>((1/$C132*M140)-1)</f>
        <v>1.4694357366771271E-3</v>
      </c>
      <c r="N141" s="28">
        <f>((1/$B132*N140)-1)</f>
        <v>3.7255915884858881E-2</v>
      </c>
      <c r="O141" s="29">
        <f>((1/$C132*O140)-1)</f>
        <v>2.4980407523509385E-3</v>
      </c>
      <c r="P141" s="25">
        <f>((1/$B132*P140)-1)</f>
        <v>0.11533820885966861</v>
      </c>
      <c r="Q141" s="27">
        <f>((1/$C132*Q140)-1)</f>
        <v>4.4083072100287168E-4</v>
      </c>
      <c r="R141" s="25"/>
      <c r="S141" s="25"/>
    </row>
    <row r="142" spans="1:19" x14ac:dyDescent="0.2">
      <c r="A142" s="136"/>
      <c r="B142" s="139"/>
      <c r="C142" s="134"/>
      <c r="D142" s="144"/>
      <c r="E142" s="43" t="s">
        <v>2</v>
      </c>
      <c r="F142" s="10"/>
      <c r="G142" s="9"/>
      <c r="H142" s="13"/>
      <c r="I142" s="11"/>
      <c r="J142" s="9"/>
      <c r="K142" s="15"/>
      <c r="L142" s="9"/>
      <c r="M142" s="11"/>
      <c r="N142" s="13"/>
      <c r="O142" s="15"/>
      <c r="P142" s="9"/>
      <c r="Q142" s="11"/>
      <c r="R142" s="9"/>
      <c r="S142" s="9"/>
    </row>
    <row r="143" spans="1:19" x14ac:dyDescent="0.2">
      <c r="A143" s="136"/>
      <c r="B143" s="139"/>
      <c r="C143" s="134"/>
      <c r="D143" s="145"/>
      <c r="E143" s="61" t="s">
        <v>31</v>
      </c>
      <c r="F143" s="72">
        <f>IF(G141&lt;0,1,0)</f>
        <v>0</v>
      </c>
      <c r="G143" s="77"/>
      <c r="H143" s="78">
        <f>IF(I141&lt;0,1,0)</f>
        <v>0</v>
      </c>
      <c r="I143" s="73"/>
      <c r="J143" s="95">
        <f>IF(K141&lt;0,1,0)</f>
        <v>0</v>
      </c>
      <c r="K143" s="77"/>
      <c r="L143" s="78">
        <f>IF(M141&lt;0,1,0)</f>
        <v>0</v>
      </c>
      <c r="M143" s="73"/>
      <c r="N143" s="78">
        <f>IF(O141&lt;0,1,0)</f>
        <v>0</v>
      </c>
      <c r="O143" s="77"/>
      <c r="P143" s="78">
        <f>IF(Q141&lt;0,1,0)</f>
        <v>0</v>
      </c>
      <c r="Q143" s="73"/>
      <c r="R143" s="64"/>
      <c r="S143" s="64"/>
    </row>
    <row r="144" spans="1:19" x14ac:dyDescent="0.2">
      <c r="A144" s="136"/>
      <c r="B144" s="139"/>
      <c r="C144" s="134"/>
      <c r="D144" s="143" t="s">
        <v>36</v>
      </c>
      <c r="E144" s="44" t="s">
        <v>3</v>
      </c>
      <c r="F144" s="10">
        <v>0.204205</v>
      </c>
      <c r="G144" s="9">
        <v>0.20430499999999999</v>
      </c>
      <c r="H144" s="13">
        <v>0.21562000000000001</v>
      </c>
      <c r="I144" s="11">
        <v>0.204405</v>
      </c>
      <c r="J144" s="9">
        <v>0.211565</v>
      </c>
      <c r="K144" s="15">
        <v>0.20463000000000001</v>
      </c>
      <c r="L144" s="9">
        <v>0.23211499999999999</v>
      </c>
      <c r="M144" s="11">
        <v>0.205345</v>
      </c>
      <c r="N144" s="13">
        <v>0.20802000000000001</v>
      </c>
      <c r="O144" s="15">
        <v>0.20452500000000001</v>
      </c>
      <c r="P144" s="9">
        <v>0.22409999999999999</v>
      </c>
      <c r="Q144" s="11">
        <v>0.20475499999999999</v>
      </c>
      <c r="R144" s="9"/>
      <c r="S144" s="9"/>
    </row>
    <row r="145" spans="1:19" x14ac:dyDescent="0.2">
      <c r="A145" s="136"/>
      <c r="B145" s="139"/>
      <c r="C145" s="134"/>
      <c r="D145" s="144"/>
      <c r="E145" s="43" t="s">
        <v>4</v>
      </c>
      <c r="F145" s="26">
        <f>((1/$B132*F144)-1)</f>
        <v>5.6634901873875432E-3</v>
      </c>
      <c r="G145" s="25">
        <f>((1/$C132*G144)-1)</f>
        <v>7.1022727272707087E-4</v>
      </c>
      <c r="H145" s="28">
        <f>((1/$B132*H144)-1)</f>
        <v>6.1879786264805059E-2</v>
      </c>
      <c r="I145" s="27">
        <f>((1/$C132*I144)-1)</f>
        <v>1.2000391849529279E-3</v>
      </c>
      <c r="J145" s="25">
        <f>((1/$B132*J144)-1)</f>
        <v>4.1909827386668708E-2</v>
      </c>
      <c r="K145" s="29">
        <f>((1/$C132*K144)-1)</f>
        <v>2.3021159874607733E-3</v>
      </c>
      <c r="L145" s="25">
        <f>((1/$B132*L144)-1)</f>
        <v>0.14311393464824795</v>
      </c>
      <c r="M145" s="27">
        <f>((1/$C132*M144)-1)</f>
        <v>5.8042711598744745E-3</v>
      </c>
      <c r="N145" s="28">
        <f>((1/$B132*N144)-1)</f>
        <v>2.4451503287286735E-2</v>
      </c>
      <c r="O145" s="29">
        <f>((1/$C132*O144)-1)</f>
        <v>1.7878134796238676E-3</v>
      </c>
      <c r="P145" s="25">
        <f>((1/$B132*P144)-1)</f>
        <v>0.10364187042919393</v>
      </c>
      <c r="Q145" s="27">
        <f>((1/$C132*Q144)-1)</f>
        <v>2.9143808777427616E-3</v>
      </c>
      <c r="R145" s="25"/>
      <c r="S145" s="25"/>
    </row>
    <row r="146" spans="1:19" x14ac:dyDescent="0.2">
      <c r="A146" s="136"/>
      <c r="B146" s="139"/>
      <c r="C146" s="134"/>
      <c r="D146" s="144"/>
      <c r="E146" s="43" t="s">
        <v>2</v>
      </c>
      <c r="F146" s="10"/>
      <c r="G146" s="9"/>
      <c r="H146" s="13"/>
      <c r="I146" s="11"/>
      <c r="J146" s="9"/>
      <c r="K146" s="15"/>
      <c r="L146" s="9"/>
      <c r="M146" s="11"/>
      <c r="N146" s="13"/>
      <c r="O146" s="15"/>
      <c r="P146" s="9"/>
      <c r="Q146" s="11"/>
      <c r="R146" s="9"/>
      <c r="S146" s="9"/>
    </row>
    <row r="147" spans="1:19" ht="17" thickBot="1" x14ac:dyDescent="0.25">
      <c r="A147" s="136"/>
      <c r="B147" s="139"/>
      <c r="C147" s="134"/>
      <c r="D147" s="145"/>
      <c r="E147" s="63" t="s">
        <v>31</v>
      </c>
      <c r="F147" s="72">
        <f>IF(G145&lt;0,1,0)</f>
        <v>0</v>
      </c>
      <c r="G147" s="77"/>
      <c r="H147" s="78">
        <f>IF(I145&lt;0,1,0)</f>
        <v>0</v>
      </c>
      <c r="I147" s="73"/>
      <c r="J147" s="95">
        <f>IF(K145&lt;0,1,0)</f>
        <v>0</v>
      </c>
      <c r="K147" s="77"/>
      <c r="L147" s="78">
        <f>IF(M145&lt;0,1,0)</f>
        <v>0</v>
      </c>
      <c r="M147" s="73"/>
      <c r="N147" s="78">
        <f>IF(O145&lt;0,1,0)</f>
        <v>0</v>
      </c>
      <c r="O147" s="77"/>
      <c r="P147" s="78">
        <f>IF(Q145&lt;0,1,0)</f>
        <v>0</v>
      </c>
      <c r="Q147" s="73"/>
      <c r="R147" s="64"/>
      <c r="S147" s="64"/>
    </row>
    <row r="148" spans="1:19" x14ac:dyDescent="0.2">
      <c r="A148" s="135" t="s">
        <v>15</v>
      </c>
      <c r="B148" s="138">
        <v>8.0019999999999994E-2</v>
      </c>
      <c r="C148" s="133">
        <v>7.9049999999999995E-2</v>
      </c>
      <c r="D148" s="141" t="s">
        <v>34</v>
      </c>
      <c r="E148" s="42" t="s">
        <v>3</v>
      </c>
      <c r="F148" s="7">
        <v>8.5205000000000003E-2</v>
      </c>
      <c r="G148" s="6">
        <v>7.9020000000000007E-2</v>
      </c>
      <c r="H148" s="12">
        <v>8.5680000000000006E-2</v>
      </c>
      <c r="I148" s="8">
        <v>7.9869999999999997E-2</v>
      </c>
      <c r="J148" s="6">
        <v>8.8660000000000003E-2</v>
      </c>
      <c r="K148" s="14">
        <v>8.1189999999999998E-2</v>
      </c>
      <c r="L148" s="6">
        <v>8.8940000000000005E-2</v>
      </c>
      <c r="M148" s="8">
        <v>7.9765000000000003E-2</v>
      </c>
      <c r="N148" s="12">
        <v>8.6305000000000007E-2</v>
      </c>
      <c r="O148" s="14">
        <v>7.9625000000000001E-2</v>
      </c>
      <c r="P148" s="6">
        <v>8.6819999999999994E-2</v>
      </c>
      <c r="Q148" s="8">
        <v>7.9509999999999997E-2</v>
      </c>
      <c r="R148" s="9"/>
      <c r="S148" s="9"/>
    </row>
    <row r="149" spans="1:19" x14ac:dyDescent="0.2">
      <c r="A149" s="136"/>
      <c r="B149" s="139"/>
      <c r="C149" s="134"/>
      <c r="D149" s="142"/>
      <c r="E149" s="43" t="s">
        <v>4</v>
      </c>
      <c r="F149" s="26">
        <f>((1/$B148*F148)-1)</f>
        <v>6.4796300924768957E-2</v>
      </c>
      <c r="G149" s="25">
        <f>((1/$C148*G148)-1)</f>
        <v>-3.7950664136610079E-4</v>
      </c>
      <c r="H149" s="28">
        <f>((1/$B148*H148)-1)</f>
        <v>7.0732316920769867E-2</v>
      </c>
      <c r="I149" s="27">
        <f>((1/$C148*I148)-1)</f>
        <v>1.0373181530676678E-2</v>
      </c>
      <c r="J149" s="25">
        <f>((1/$B148*J148)-1)</f>
        <v>0.10797300674831289</v>
      </c>
      <c r="K149" s="29">
        <f>((1/$C148*K148)-1)</f>
        <v>2.7071473750790664E-2</v>
      </c>
      <c r="L149" s="25">
        <f>((1/$B148*L148)-1)</f>
        <v>0.11147213196700845</v>
      </c>
      <c r="M149" s="27">
        <f>((1/$C148*M148)-1)</f>
        <v>9.0449082858949925E-3</v>
      </c>
      <c r="N149" s="28">
        <f>((1/$B148*N148)-1)</f>
        <v>7.8542864283929203E-2</v>
      </c>
      <c r="O149" s="29">
        <f>((1/$C148*O148)-1)</f>
        <v>7.2738772928526707E-3</v>
      </c>
      <c r="P149" s="25">
        <f>((1/$B148*P148)-1)</f>
        <v>8.4978755311172272E-2</v>
      </c>
      <c r="Q149" s="27">
        <f>((1/$C148*Q148)-1)</f>
        <v>5.8191018342821366E-3</v>
      </c>
      <c r="R149" s="25"/>
      <c r="S149" s="25"/>
    </row>
    <row r="150" spans="1:19" x14ac:dyDescent="0.2">
      <c r="A150" s="136"/>
      <c r="B150" s="139"/>
      <c r="C150" s="134"/>
      <c r="D150" s="142"/>
      <c r="E150" s="43" t="s">
        <v>2</v>
      </c>
      <c r="F150" s="10"/>
      <c r="G150" s="9"/>
      <c r="H150" s="13"/>
      <c r="I150" s="11"/>
      <c r="J150" s="9"/>
      <c r="K150" s="15"/>
      <c r="L150" s="9"/>
      <c r="M150" s="11"/>
      <c r="N150" s="13"/>
      <c r="O150" s="15"/>
      <c r="P150" s="9"/>
      <c r="Q150" s="11"/>
      <c r="R150" s="9"/>
      <c r="S150" s="9"/>
    </row>
    <row r="151" spans="1:19" x14ac:dyDescent="0.2">
      <c r="A151" s="136"/>
      <c r="B151" s="139"/>
      <c r="C151" s="134"/>
      <c r="D151" s="142"/>
      <c r="E151" s="61" t="s">
        <v>31</v>
      </c>
      <c r="F151" s="72">
        <f>IF(G149&lt;0,1,0)</f>
        <v>1</v>
      </c>
      <c r="G151" s="77"/>
      <c r="H151" s="78">
        <f>IF(I149&lt;0,1,0)</f>
        <v>0</v>
      </c>
      <c r="I151" s="73"/>
      <c r="J151" s="95">
        <f>IF(K149&lt;0,1,0)</f>
        <v>0</v>
      </c>
      <c r="K151" s="77"/>
      <c r="L151" s="78">
        <f>IF(M149&lt;0,1,0)</f>
        <v>0</v>
      </c>
      <c r="M151" s="73"/>
      <c r="N151" s="78">
        <f>IF(O149&lt;0,1,0)</f>
        <v>0</v>
      </c>
      <c r="O151" s="77"/>
      <c r="P151" s="78">
        <f>IF(Q149&lt;0,1,0)</f>
        <v>0</v>
      </c>
      <c r="Q151" s="73"/>
      <c r="R151" s="64"/>
      <c r="S151" s="64"/>
    </row>
    <row r="152" spans="1:19" x14ac:dyDescent="0.2">
      <c r="A152" s="136"/>
      <c r="B152" s="139"/>
      <c r="C152" s="134"/>
      <c r="D152" s="143">
        <v>1</v>
      </c>
      <c r="E152" s="44" t="s">
        <v>3</v>
      </c>
      <c r="F152" s="20">
        <v>8.6504999999999999E-2</v>
      </c>
      <c r="G152" s="19">
        <v>7.9710000000000003E-2</v>
      </c>
      <c r="H152" s="16">
        <v>8.7304999999999994E-2</v>
      </c>
      <c r="I152" s="21">
        <v>8.0350000000000005E-2</v>
      </c>
      <c r="J152" s="19">
        <v>8.6504999999999999E-2</v>
      </c>
      <c r="K152" s="17">
        <v>7.9710000000000003E-2</v>
      </c>
      <c r="L152" s="19">
        <v>8.7304999999999994E-2</v>
      </c>
      <c r="M152" s="21">
        <v>8.0350000000000005E-2</v>
      </c>
      <c r="N152" s="16">
        <v>8.6504999999999999E-2</v>
      </c>
      <c r="O152" s="17">
        <v>7.9710000000000003E-2</v>
      </c>
      <c r="P152" s="19">
        <v>8.7304999999999994E-2</v>
      </c>
      <c r="Q152" s="21">
        <v>8.0350000000000005E-2</v>
      </c>
      <c r="R152" s="9"/>
      <c r="S152" s="9"/>
    </row>
    <row r="153" spans="1:19" x14ac:dyDescent="0.2">
      <c r="A153" s="136"/>
      <c r="B153" s="139"/>
      <c r="C153" s="134"/>
      <c r="D153" s="144"/>
      <c r="E153" s="43" t="s">
        <v>4</v>
      </c>
      <c r="F153" s="26">
        <f>((1/$B148*F152)-1)</f>
        <v>8.1042239440139996E-2</v>
      </c>
      <c r="G153" s="25">
        <f>((1/$C148*G152)-1)</f>
        <v>8.349146110056882E-3</v>
      </c>
      <c r="H153" s="28">
        <f>((1/$B148*H152)-1)</f>
        <v>9.103974006498361E-2</v>
      </c>
      <c r="I153" s="27">
        <f>((1/$C148*I152)-1)</f>
        <v>1.6445287792536512E-2</v>
      </c>
      <c r="J153" s="25">
        <f>((1/$B148*J152)-1)</f>
        <v>8.1042239440139996E-2</v>
      </c>
      <c r="K153" s="29">
        <f>((1/$C148*K152)-1)</f>
        <v>8.349146110056882E-3</v>
      </c>
      <c r="L153" s="25">
        <f>((1/$B148*L152)-1)</f>
        <v>9.103974006498361E-2</v>
      </c>
      <c r="M153" s="27">
        <f>((1/$C148*M152)-1)</f>
        <v>1.6445287792536512E-2</v>
      </c>
      <c r="N153" s="28">
        <f>((1/$B148*N152)-1)</f>
        <v>8.1042239440139996E-2</v>
      </c>
      <c r="O153" s="29">
        <f>((1/$C148*O152)-1)</f>
        <v>8.349146110056882E-3</v>
      </c>
      <c r="P153" s="25">
        <f>((1/$B148*P152)-1)</f>
        <v>9.103974006498361E-2</v>
      </c>
      <c r="Q153" s="27">
        <f>((1/$C148*Q152)-1)</f>
        <v>1.6445287792536512E-2</v>
      </c>
      <c r="R153" s="25"/>
      <c r="S153" s="25"/>
    </row>
    <row r="154" spans="1:19" x14ac:dyDescent="0.2">
      <c r="A154" s="136"/>
      <c r="B154" s="139"/>
      <c r="C154" s="134"/>
      <c r="D154" s="144"/>
      <c r="E154" s="43" t="s">
        <v>2</v>
      </c>
      <c r="F154" s="10"/>
      <c r="G154" s="9"/>
      <c r="H154" s="13"/>
      <c r="I154" s="11"/>
      <c r="J154" s="9"/>
      <c r="K154" s="15"/>
      <c r="L154" s="9"/>
      <c r="M154" s="11"/>
      <c r="N154" s="13"/>
      <c r="O154" s="15"/>
      <c r="P154" s="9"/>
      <c r="Q154" s="11"/>
      <c r="R154" s="9"/>
      <c r="S154" s="9"/>
    </row>
    <row r="155" spans="1:19" x14ac:dyDescent="0.2">
      <c r="A155" s="136"/>
      <c r="B155" s="139"/>
      <c r="C155" s="134"/>
      <c r="D155" s="144"/>
      <c r="E155" s="61" t="s">
        <v>31</v>
      </c>
      <c r="F155" s="72">
        <f>IF(G153&lt;0,1,0)</f>
        <v>0</v>
      </c>
      <c r="G155" s="77"/>
      <c r="H155" s="78">
        <f>IF(I153&lt;0,1,0)</f>
        <v>0</v>
      </c>
      <c r="I155" s="73"/>
      <c r="J155" s="95">
        <f>IF(K153&lt;0,1,0)</f>
        <v>0</v>
      </c>
      <c r="K155" s="77"/>
      <c r="L155" s="78">
        <f>IF(M153&lt;0,1,0)</f>
        <v>0</v>
      </c>
      <c r="M155" s="73"/>
      <c r="N155" s="78">
        <f>IF(O153&lt;0,1,0)</f>
        <v>0</v>
      </c>
      <c r="O155" s="77"/>
      <c r="P155" s="78">
        <f>IF(Q153&lt;0,1,0)</f>
        <v>0</v>
      </c>
      <c r="Q155" s="73"/>
      <c r="R155" s="64"/>
      <c r="S155" s="64"/>
    </row>
    <row r="156" spans="1:19" x14ac:dyDescent="0.2">
      <c r="A156" s="136"/>
      <c r="B156" s="139"/>
      <c r="C156" s="134"/>
      <c r="D156" s="143" t="s">
        <v>35</v>
      </c>
      <c r="E156" s="44" t="s">
        <v>3</v>
      </c>
      <c r="F156" s="20">
        <v>8.5199999999999998E-2</v>
      </c>
      <c r="G156" s="19">
        <v>7.9555000000000001E-2</v>
      </c>
      <c r="H156" s="16">
        <v>8.5569999999999993E-2</v>
      </c>
      <c r="I156" s="21">
        <v>7.9269999999999993E-2</v>
      </c>
      <c r="J156" s="19">
        <v>8.7095000000000006E-2</v>
      </c>
      <c r="K156" s="17">
        <v>7.9575000000000007E-2</v>
      </c>
      <c r="L156" s="19">
        <v>8.9039999999999994E-2</v>
      </c>
      <c r="M156" s="21">
        <v>7.9494999999999996E-2</v>
      </c>
      <c r="N156" s="16">
        <v>8.5959999999999995E-2</v>
      </c>
      <c r="O156" s="17">
        <v>7.8640000000000002E-2</v>
      </c>
      <c r="P156" s="19">
        <v>8.7785000000000002E-2</v>
      </c>
      <c r="Q156" s="21">
        <v>7.918E-2</v>
      </c>
      <c r="R156" s="9"/>
      <c r="S156" s="9"/>
    </row>
    <row r="157" spans="1:19" x14ac:dyDescent="0.2">
      <c r="A157" s="136"/>
      <c r="B157" s="139"/>
      <c r="C157" s="134"/>
      <c r="D157" s="144"/>
      <c r="E157" s="43" t="s">
        <v>4</v>
      </c>
      <c r="F157" s="26">
        <f>((1/$B148*F156)-1)</f>
        <v>6.4733816545863521E-2</v>
      </c>
      <c r="G157" s="25">
        <f>((1/$C148*G156)-1)</f>
        <v>6.3883617963313988E-3</v>
      </c>
      <c r="H157" s="28">
        <f>((1/$B148*H156)-1)</f>
        <v>6.935766058485382E-2</v>
      </c>
      <c r="I157" s="27">
        <f>((1/$C148*I156)-1)</f>
        <v>2.78304870335222E-3</v>
      </c>
      <c r="J157" s="25">
        <f>((1/$B148*J156)-1)</f>
        <v>8.8415396150962389E-2</v>
      </c>
      <c r="K157" s="29">
        <f>((1/$C148*K156)-1)</f>
        <v>6.6413662239090954E-3</v>
      </c>
      <c r="L157" s="25">
        <f>((1/$B148*L156)-1)</f>
        <v>0.11272181954511362</v>
      </c>
      <c r="M157" s="27">
        <f>((1/$C148*M156)-1)</f>
        <v>5.6293485135989751E-3</v>
      </c>
      <c r="N157" s="28">
        <f>((1/$B148*N156)-1)</f>
        <v>7.4231442139465198E-2</v>
      </c>
      <c r="O157" s="29">
        <f>((1/$C148*O156)-1)</f>
        <v>-5.1865907653383392E-3</v>
      </c>
      <c r="P157" s="25">
        <f>((1/$B148*P156)-1)</f>
        <v>9.7038240439890178E-2</v>
      </c>
      <c r="Q157" s="27">
        <f>((1/$C148*Q156)-1)</f>
        <v>1.6445287792536956E-3</v>
      </c>
      <c r="R157" s="25"/>
      <c r="S157" s="25"/>
    </row>
    <row r="158" spans="1:19" x14ac:dyDescent="0.2">
      <c r="A158" s="136"/>
      <c r="B158" s="139"/>
      <c r="C158" s="134"/>
      <c r="D158" s="144"/>
      <c r="E158" s="43" t="s">
        <v>2</v>
      </c>
      <c r="F158" s="10"/>
      <c r="G158" s="9"/>
      <c r="H158" s="13"/>
      <c r="I158" s="11"/>
      <c r="J158" s="9"/>
      <c r="K158" s="15"/>
      <c r="L158" s="9"/>
      <c r="M158" s="11"/>
      <c r="N158" s="13"/>
      <c r="O158" s="15"/>
      <c r="P158" s="9"/>
      <c r="Q158" s="11"/>
      <c r="R158" s="9"/>
      <c r="S158" s="9"/>
    </row>
    <row r="159" spans="1:19" x14ac:dyDescent="0.2">
      <c r="A159" s="136"/>
      <c r="B159" s="139"/>
      <c r="C159" s="134"/>
      <c r="D159" s="145"/>
      <c r="E159" s="61" t="s">
        <v>31</v>
      </c>
      <c r="F159" s="72">
        <f>IF(G157&lt;0,1,0)</f>
        <v>0</v>
      </c>
      <c r="G159" s="77"/>
      <c r="H159" s="78">
        <f>IF(I157&lt;0,1,0)</f>
        <v>0</v>
      </c>
      <c r="I159" s="73"/>
      <c r="J159" s="95">
        <f>IF(K157&lt;0,1,0)</f>
        <v>0</v>
      </c>
      <c r="K159" s="77"/>
      <c r="L159" s="78">
        <f>IF(M157&lt;0,1,0)</f>
        <v>0</v>
      </c>
      <c r="M159" s="73"/>
      <c r="N159" s="78">
        <f>IF(O157&lt;0,1,0)</f>
        <v>1</v>
      </c>
      <c r="O159" s="77"/>
      <c r="P159" s="78">
        <f>IF(Q157&lt;0,1,0)</f>
        <v>0</v>
      </c>
      <c r="Q159" s="73"/>
      <c r="R159" s="64"/>
      <c r="S159" s="64"/>
    </row>
    <row r="160" spans="1:19" x14ac:dyDescent="0.2">
      <c r="A160" s="136"/>
      <c r="B160" s="139"/>
      <c r="C160" s="134"/>
      <c r="D160" s="143" t="s">
        <v>36</v>
      </c>
      <c r="E160" s="44" t="s">
        <v>3</v>
      </c>
      <c r="F160" s="10">
        <v>8.4104999999999999E-2</v>
      </c>
      <c r="G160" s="9">
        <v>7.8890000000000002E-2</v>
      </c>
      <c r="H160" s="13">
        <v>8.4570000000000006E-2</v>
      </c>
      <c r="I160" s="11">
        <v>7.9274999999999998E-2</v>
      </c>
      <c r="J160" s="9">
        <v>8.6065000000000003E-2</v>
      </c>
      <c r="K160" s="15">
        <v>7.9699999999999993E-2</v>
      </c>
      <c r="L160" s="9">
        <v>8.7595000000000006E-2</v>
      </c>
      <c r="M160" s="11">
        <v>7.8594999999999998E-2</v>
      </c>
      <c r="N160" s="13">
        <v>8.5220000000000004E-2</v>
      </c>
      <c r="O160" s="15">
        <v>7.8975000000000004E-2</v>
      </c>
      <c r="P160" s="9">
        <v>8.5904999999999995E-2</v>
      </c>
      <c r="Q160" s="11">
        <v>7.9759999999999998E-2</v>
      </c>
      <c r="R160" s="9"/>
      <c r="S160" s="9"/>
    </row>
    <row r="161" spans="1:19" x14ac:dyDescent="0.2">
      <c r="A161" s="136"/>
      <c r="B161" s="139"/>
      <c r="C161" s="134"/>
      <c r="D161" s="144"/>
      <c r="E161" s="43" t="s">
        <v>4</v>
      </c>
      <c r="F161" s="26">
        <f>((1/$B148*F160)-1)</f>
        <v>5.104973756560871E-2</v>
      </c>
      <c r="G161" s="25">
        <f>((1/$C148*G160)-1)</f>
        <v>-2.0240354206197964E-3</v>
      </c>
      <c r="H161" s="28">
        <f>((1/$B148*H160)-1)</f>
        <v>5.6860784803799191E-2</v>
      </c>
      <c r="I161" s="27">
        <f>((1/$C148*I160)-1)</f>
        <v>2.8462998102467552E-3</v>
      </c>
      <c r="J161" s="25">
        <f>((1/$B148*J160)-1)</f>
        <v>7.5543614096476031E-2</v>
      </c>
      <c r="K161" s="29">
        <f>((1/$C148*K160)-1)</f>
        <v>8.2226438962680337E-3</v>
      </c>
      <c r="L161" s="25">
        <f>((1/$B148*L160)-1)</f>
        <v>9.4663834041489814E-2</v>
      </c>
      <c r="M161" s="27">
        <f>((1/$C148*M160)-1)</f>
        <v>-5.7558507273877124E-3</v>
      </c>
      <c r="N161" s="28">
        <f>((1/$B148*N160)-1)</f>
        <v>6.49837540614846E-2</v>
      </c>
      <c r="O161" s="29">
        <f>((1/$C148*O160)-1)</f>
        <v>-9.4876660341547403E-4</v>
      </c>
      <c r="P161" s="25">
        <f>((1/$B148*P160)-1)</f>
        <v>7.3544113971507175E-2</v>
      </c>
      <c r="Q161" s="27">
        <f>((1/$C148*Q160)-1)</f>
        <v>8.9816571790006794E-3</v>
      </c>
      <c r="R161" s="25"/>
      <c r="S161" s="25"/>
    </row>
    <row r="162" spans="1:19" x14ac:dyDescent="0.2">
      <c r="A162" s="136"/>
      <c r="B162" s="139"/>
      <c r="C162" s="134"/>
      <c r="D162" s="144"/>
      <c r="E162" s="43" t="s">
        <v>2</v>
      </c>
      <c r="F162" s="10"/>
      <c r="G162" s="9"/>
      <c r="H162" s="13"/>
      <c r="I162" s="11"/>
      <c r="J162" s="9"/>
      <c r="K162" s="15"/>
      <c r="L162" s="9"/>
      <c r="M162" s="11"/>
      <c r="N162" s="13"/>
      <c r="O162" s="15"/>
      <c r="P162" s="9"/>
      <c r="Q162" s="11"/>
      <c r="R162" s="9"/>
      <c r="S162" s="9"/>
    </row>
    <row r="163" spans="1:19" ht="17" thickBot="1" x14ac:dyDescent="0.25">
      <c r="A163" s="136"/>
      <c r="B163" s="139"/>
      <c r="C163" s="134"/>
      <c r="D163" s="145"/>
      <c r="E163" s="63" t="s">
        <v>31</v>
      </c>
      <c r="F163" s="72">
        <f>IF(G161&lt;0,1,0)</f>
        <v>1</v>
      </c>
      <c r="G163" s="77"/>
      <c r="H163" s="78">
        <f>IF(I161&lt;0,1,0)</f>
        <v>0</v>
      </c>
      <c r="I163" s="73"/>
      <c r="J163" s="95">
        <f>IF(K161&lt;0,1,0)</f>
        <v>0</v>
      </c>
      <c r="K163" s="77"/>
      <c r="L163" s="78">
        <f>IF(M161&lt;0,1,0)</f>
        <v>1</v>
      </c>
      <c r="M163" s="73"/>
      <c r="N163" s="78">
        <f>IF(O161&lt;0,1,0)</f>
        <v>1</v>
      </c>
      <c r="O163" s="77"/>
      <c r="P163" s="78">
        <f>IF(Q161&lt;0,1,0)</f>
        <v>0</v>
      </c>
      <c r="Q163" s="73"/>
      <c r="R163" s="64"/>
      <c r="S163" s="64"/>
    </row>
    <row r="164" spans="1:19" x14ac:dyDescent="0.2">
      <c r="A164" s="135" t="s">
        <v>21</v>
      </c>
      <c r="B164" s="138">
        <v>0.12343</v>
      </c>
      <c r="C164" s="133">
        <v>0.202655</v>
      </c>
      <c r="D164" s="141" t="s">
        <v>34</v>
      </c>
      <c r="E164" s="42" t="s">
        <v>3</v>
      </c>
      <c r="F164" s="7">
        <v>0.13431000000000001</v>
      </c>
      <c r="G164" s="6">
        <v>0.18926999999999999</v>
      </c>
      <c r="H164" s="12">
        <v>0.13230500000000001</v>
      </c>
      <c r="I164" s="8">
        <v>0.18728</v>
      </c>
      <c r="J164" s="6">
        <v>0.13589499999999999</v>
      </c>
      <c r="K164" s="14">
        <v>0.18482999999999999</v>
      </c>
      <c r="L164" s="6">
        <v>0.13417999999999999</v>
      </c>
      <c r="M164" s="8">
        <v>0.18382000000000001</v>
      </c>
      <c r="N164" s="12">
        <v>0.13173000000000001</v>
      </c>
      <c r="O164" s="14">
        <v>0.19101000000000001</v>
      </c>
      <c r="P164" s="6">
        <v>0.13186500000000001</v>
      </c>
      <c r="Q164" s="8">
        <v>0.18445500000000001</v>
      </c>
      <c r="R164" s="9"/>
      <c r="S164" s="9"/>
    </row>
    <row r="165" spans="1:19" x14ac:dyDescent="0.2">
      <c r="A165" s="136"/>
      <c r="B165" s="139"/>
      <c r="C165" s="134"/>
      <c r="D165" s="142"/>
      <c r="E165" s="43" t="s">
        <v>4</v>
      </c>
      <c r="F165" s="26">
        <f>((1/$B164*F164)-1)</f>
        <v>8.8147127926760049E-2</v>
      </c>
      <c r="G165" s="25">
        <f>((1/$C164*G164)-1)</f>
        <v>-6.6048210012089603E-2</v>
      </c>
      <c r="H165" s="28">
        <f>((1/$B164*H164)-1)</f>
        <v>7.1903102973345234E-2</v>
      </c>
      <c r="I165" s="27">
        <f>((1/$C164*I164)-1)</f>
        <v>-7.5867854235030063E-2</v>
      </c>
      <c r="J165" s="25">
        <f>((1/$B164*J164)-1)</f>
        <v>0.1009884144859432</v>
      </c>
      <c r="K165" s="29">
        <f>((1/$C164*K164)-1)</f>
        <v>-8.7957365966790935E-2</v>
      </c>
      <c r="L165" s="25">
        <f>((1/$B164*L164)-1)</f>
        <v>8.7093899376164519E-2</v>
      </c>
      <c r="M165" s="27">
        <f>((1/$C164*M164)-1)</f>
        <v>-9.2941205497027002E-2</v>
      </c>
      <c r="N165" s="28">
        <f>((1/$B164*N164)-1)</f>
        <v>6.7244592076480592E-2</v>
      </c>
      <c r="O165" s="29">
        <f>((1/$C164*O164)-1)</f>
        <v>-5.7462189435247057E-2</v>
      </c>
      <c r="P165" s="25">
        <f>((1/$B164*P164)-1)</f>
        <v>6.8338329417483523E-2</v>
      </c>
      <c r="Q165" s="27">
        <f>((1/$C164*Q164)-1)</f>
        <v>-8.9807801435937917E-2</v>
      </c>
      <c r="R165" s="25"/>
      <c r="S165" s="25"/>
    </row>
    <row r="166" spans="1:19" x14ac:dyDescent="0.2">
      <c r="A166" s="136"/>
      <c r="B166" s="139"/>
      <c r="C166" s="134"/>
      <c r="D166" s="142"/>
      <c r="E166" s="43" t="s">
        <v>2</v>
      </c>
      <c r="F166" s="10"/>
      <c r="G166" s="9"/>
      <c r="H166" s="13"/>
      <c r="I166" s="11"/>
      <c r="J166" s="9"/>
      <c r="K166" s="15"/>
      <c r="L166" s="9"/>
      <c r="M166" s="11"/>
      <c r="N166" s="13"/>
      <c r="O166" s="15"/>
      <c r="P166" s="9"/>
      <c r="Q166" s="11"/>
      <c r="R166" s="9"/>
      <c r="S166" s="9"/>
    </row>
    <row r="167" spans="1:19" x14ac:dyDescent="0.2">
      <c r="A167" s="136"/>
      <c r="B167" s="139"/>
      <c r="C167" s="134"/>
      <c r="D167" s="142"/>
      <c r="E167" s="61" t="s">
        <v>31</v>
      </c>
      <c r="F167" s="72">
        <f>IF(G165&lt;0,1,0)</f>
        <v>1</v>
      </c>
      <c r="G167" s="77"/>
      <c r="H167" s="78">
        <f>IF(I165&lt;0,1,0)</f>
        <v>1</v>
      </c>
      <c r="I167" s="73"/>
      <c r="J167" s="95">
        <f>IF(K165&lt;0,1,0)</f>
        <v>1</v>
      </c>
      <c r="K167" s="77"/>
      <c r="L167" s="78">
        <f>IF(M165&lt;0,1,0)</f>
        <v>1</v>
      </c>
      <c r="M167" s="73"/>
      <c r="N167" s="78">
        <f>IF(O165&lt;0,1,0)</f>
        <v>1</v>
      </c>
      <c r="O167" s="77"/>
      <c r="P167" s="78">
        <f>IF(Q165&lt;0,1,0)</f>
        <v>1</v>
      </c>
      <c r="Q167" s="73"/>
      <c r="R167" s="64"/>
      <c r="S167" s="64"/>
    </row>
    <row r="168" spans="1:19" ht="17" customHeight="1" x14ac:dyDescent="0.2">
      <c r="A168" s="136"/>
      <c r="B168" s="139"/>
      <c r="C168" s="134"/>
      <c r="D168" s="143">
        <v>1</v>
      </c>
      <c r="E168" s="44" t="s">
        <v>3</v>
      </c>
      <c r="F168" s="20">
        <v>0.13405500000000001</v>
      </c>
      <c r="G168" s="19">
        <v>0.18878500000000001</v>
      </c>
      <c r="H168" s="16">
        <v>0.13300999999999999</v>
      </c>
      <c r="I168" s="21">
        <v>0.18772</v>
      </c>
      <c r="J168" s="19">
        <v>0.13405500000000001</v>
      </c>
      <c r="K168" s="17">
        <v>0.18878500000000001</v>
      </c>
      <c r="L168" s="19">
        <v>0.13300999999999999</v>
      </c>
      <c r="M168" s="21">
        <v>0.18772</v>
      </c>
      <c r="N168" s="16">
        <v>0.13405500000000001</v>
      </c>
      <c r="O168" s="17">
        <v>0.18878500000000001</v>
      </c>
      <c r="P168" s="19">
        <v>0.13300999999999999</v>
      </c>
      <c r="Q168" s="21">
        <v>0.18772</v>
      </c>
      <c r="R168" s="9"/>
      <c r="S168" s="9"/>
    </row>
    <row r="169" spans="1:19" ht="17" customHeight="1" x14ac:dyDescent="0.2">
      <c r="A169" s="136"/>
      <c r="B169" s="139"/>
      <c r="C169" s="134"/>
      <c r="D169" s="144"/>
      <c r="E169" s="43" t="s">
        <v>4</v>
      </c>
      <c r="F169" s="26">
        <f>((1/$B164*F168)-1)</f>
        <v>8.6081179615976611E-2</v>
      </c>
      <c r="G169" s="25">
        <f>((1/$C164*G168)-1)</f>
        <v>-6.8441439885519761E-2</v>
      </c>
      <c r="H169" s="28">
        <f>((1/$B164*H168)-1)</f>
        <v>7.7614842420805186E-2</v>
      </c>
      <c r="I169" s="27">
        <f>((1/$C164*I168)-1)</f>
        <v>-7.3696676617897472E-2</v>
      </c>
      <c r="J169" s="25">
        <f>((1/$B164*J168)-1)</f>
        <v>8.6081179615976611E-2</v>
      </c>
      <c r="K169" s="29">
        <f>((1/$C164*K168)-1)</f>
        <v>-6.8441439885519761E-2</v>
      </c>
      <c r="L169" s="25">
        <f>((1/$B164*L168)-1)</f>
        <v>7.7614842420805186E-2</v>
      </c>
      <c r="M169" s="27">
        <f>((1/$C164*M168)-1)</f>
        <v>-7.3696676617897472E-2</v>
      </c>
      <c r="N169" s="28">
        <f>((1/$B164*N168)-1)</f>
        <v>8.6081179615976611E-2</v>
      </c>
      <c r="O169" s="29">
        <f>((1/$C164*O168)-1)</f>
        <v>-6.8441439885519761E-2</v>
      </c>
      <c r="P169" s="25">
        <f>((1/$B164*P168)-1)</f>
        <v>7.7614842420805186E-2</v>
      </c>
      <c r="Q169" s="27">
        <f>((1/$C164*Q168)-1)</f>
        <v>-7.3696676617897472E-2</v>
      </c>
      <c r="R169" s="25"/>
      <c r="S169" s="25"/>
    </row>
    <row r="170" spans="1:19" ht="17" customHeight="1" x14ac:dyDescent="0.2">
      <c r="A170" s="136"/>
      <c r="B170" s="139"/>
      <c r="C170" s="134"/>
      <c r="D170" s="144"/>
      <c r="E170" s="43" t="s">
        <v>2</v>
      </c>
      <c r="F170" s="10"/>
      <c r="G170" s="9"/>
      <c r="H170" s="13"/>
      <c r="I170" s="11"/>
      <c r="J170" s="9"/>
      <c r="K170" s="15"/>
      <c r="L170" s="9"/>
      <c r="M170" s="11"/>
      <c r="N170" s="13"/>
      <c r="O170" s="15"/>
      <c r="P170" s="9"/>
      <c r="Q170" s="11"/>
      <c r="R170" s="9"/>
      <c r="S170" s="9"/>
    </row>
    <row r="171" spans="1:19" ht="17" customHeight="1" x14ac:dyDescent="0.2">
      <c r="A171" s="136"/>
      <c r="B171" s="139"/>
      <c r="C171" s="134"/>
      <c r="D171" s="144"/>
      <c r="E171" s="61" t="s">
        <v>31</v>
      </c>
      <c r="F171" s="72">
        <f>IF(G169&lt;0,1,0)</f>
        <v>1</v>
      </c>
      <c r="G171" s="77"/>
      <c r="H171" s="78">
        <f>IF(I169&lt;0,1,0)</f>
        <v>1</v>
      </c>
      <c r="I171" s="73"/>
      <c r="J171" s="95">
        <f>IF(K169&lt;0,1,0)</f>
        <v>1</v>
      </c>
      <c r="K171" s="77"/>
      <c r="L171" s="78">
        <f>IF(M169&lt;0,1,0)</f>
        <v>1</v>
      </c>
      <c r="M171" s="73"/>
      <c r="N171" s="78">
        <f>IF(O169&lt;0,1,0)</f>
        <v>1</v>
      </c>
      <c r="O171" s="77"/>
      <c r="P171" s="78">
        <f>IF(Q169&lt;0,1,0)</f>
        <v>1</v>
      </c>
      <c r="Q171" s="73"/>
      <c r="R171" s="9"/>
      <c r="S171" s="9"/>
    </row>
    <row r="172" spans="1:19" ht="17" customHeight="1" x14ac:dyDescent="0.2">
      <c r="A172" s="136"/>
      <c r="B172" s="139"/>
      <c r="C172" s="134"/>
      <c r="D172" s="143" t="s">
        <v>35</v>
      </c>
      <c r="E172" s="44" t="s">
        <v>3</v>
      </c>
      <c r="F172" s="20">
        <v>0.13405500000000001</v>
      </c>
      <c r="G172" s="19">
        <v>0.18878500000000001</v>
      </c>
      <c r="H172" s="16">
        <v>0.13300999999999999</v>
      </c>
      <c r="I172" s="21">
        <v>0.18772</v>
      </c>
      <c r="J172" s="19">
        <v>0.13405500000000001</v>
      </c>
      <c r="K172" s="17">
        <v>0.18878500000000001</v>
      </c>
      <c r="L172" s="19">
        <v>0.13300999999999999</v>
      </c>
      <c r="M172" s="21">
        <v>0.18772</v>
      </c>
      <c r="N172" s="16">
        <v>0.13405500000000001</v>
      </c>
      <c r="O172" s="17">
        <v>0.18878500000000001</v>
      </c>
      <c r="P172" s="19">
        <v>0.13300999999999999</v>
      </c>
      <c r="Q172" s="21">
        <v>0.18772</v>
      </c>
      <c r="R172" s="9"/>
      <c r="S172" s="9"/>
    </row>
    <row r="173" spans="1:19" ht="17" customHeight="1" x14ac:dyDescent="0.2">
      <c r="A173" s="136"/>
      <c r="B173" s="139"/>
      <c r="C173" s="134"/>
      <c r="D173" s="144"/>
      <c r="E173" s="43" t="s">
        <v>4</v>
      </c>
      <c r="F173" s="26">
        <f>((1/$B164*F172)-1)</f>
        <v>8.6081179615976611E-2</v>
      </c>
      <c r="G173" s="25">
        <f>((1/$C164*G172)-1)</f>
        <v>-6.8441439885519761E-2</v>
      </c>
      <c r="H173" s="28">
        <f>((1/$B164*H172)-1)</f>
        <v>7.7614842420805186E-2</v>
      </c>
      <c r="I173" s="27">
        <f>((1/$C164*I172)-1)</f>
        <v>-7.3696676617897472E-2</v>
      </c>
      <c r="J173" s="25">
        <f>((1/$B164*J172)-1)</f>
        <v>8.6081179615976611E-2</v>
      </c>
      <c r="K173" s="29">
        <f>((1/$C164*K172)-1)</f>
        <v>-6.8441439885519761E-2</v>
      </c>
      <c r="L173" s="25">
        <f>((1/$B164*L172)-1)</f>
        <v>7.7614842420805186E-2</v>
      </c>
      <c r="M173" s="27">
        <f>((1/$C164*M172)-1)</f>
        <v>-7.3696676617897472E-2</v>
      </c>
      <c r="N173" s="28">
        <f>((1/$B164*N172)-1)</f>
        <v>8.6081179615976611E-2</v>
      </c>
      <c r="O173" s="29">
        <f>((1/$C164*O172)-1)</f>
        <v>-6.8441439885519761E-2</v>
      </c>
      <c r="P173" s="25">
        <f>((1/$B164*P172)-1)</f>
        <v>7.7614842420805186E-2</v>
      </c>
      <c r="Q173" s="27">
        <f>((1/$C164*Q172)-1)</f>
        <v>-7.3696676617897472E-2</v>
      </c>
      <c r="R173" s="25"/>
      <c r="S173" s="25"/>
    </row>
    <row r="174" spans="1:19" ht="17" customHeight="1" x14ac:dyDescent="0.2">
      <c r="A174" s="136"/>
      <c r="B174" s="139"/>
      <c r="C174" s="134"/>
      <c r="D174" s="144"/>
      <c r="E174" s="43" t="s">
        <v>2</v>
      </c>
      <c r="F174" s="10"/>
      <c r="G174" s="9"/>
      <c r="H174" s="13"/>
      <c r="I174" s="11"/>
      <c r="J174" s="9"/>
      <c r="K174" s="15"/>
      <c r="L174" s="9"/>
      <c r="M174" s="11"/>
      <c r="N174" s="13"/>
      <c r="O174" s="15"/>
      <c r="P174" s="9"/>
      <c r="Q174" s="11"/>
      <c r="R174" s="9"/>
      <c r="S174" s="9"/>
    </row>
    <row r="175" spans="1:19" ht="17" customHeight="1" x14ac:dyDescent="0.2">
      <c r="A175" s="136"/>
      <c r="B175" s="139"/>
      <c r="C175" s="134"/>
      <c r="D175" s="145"/>
      <c r="E175" s="61" t="s">
        <v>31</v>
      </c>
      <c r="F175" s="72">
        <f>IF(G173&lt;0,1,0)</f>
        <v>1</v>
      </c>
      <c r="G175" s="77"/>
      <c r="H175" s="78">
        <f>IF(I173&lt;0,1,0)</f>
        <v>1</v>
      </c>
      <c r="I175" s="73"/>
      <c r="J175" s="95">
        <f>IF(K173&lt;0,1,0)</f>
        <v>1</v>
      </c>
      <c r="K175" s="77"/>
      <c r="L175" s="78">
        <f>IF(M173&lt;0,1,0)</f>
        <v>1</v>
      </c>
      <c r="M175" s="73"/>
      <c r="N175" s="78">
        <f>IF(O173&lt;0,1,0)</f>
        <v>1</v>
      </c>
      <c r="O175" s="77"/>
      <c r="P175" s="78">
        <f>IF(Q173&lt;0,1,0)</f>
        <v>1</v>
      </c>
      <c r="Q175" s="73"/>
      <c r="R175" s="9"/>
      <c r="S175" s="9"/>
    </row>
    <row r="176" spans="1:19" ht="17" customHeight="1" x14ac:dyDescent="0.2">
      <c r="A176" s="136"/>
      <c r="B176" s="139"/>
      <c r="C176" s="134"/>
      <c r="D176" s="143" t="s">
        <v>36</v>
      </c>
      <c r="E176" s="44" t="s">
        <v>3</v>
      </c>
      <c r="F176" s="10">
        <v>0.13767499999999999</v>
      </c>
      <c r="G176" s="9">
        <v>0.19254499999999999</v>
      </c>
      <c r="H176" s="13">
        <v>0.13600999999999999</v>
      </c>
      <c r="I176" s="11">
        <v>0.188805</v>
      </c>
      <c r="J176" s="9">
        <v>0.13911000000000001</v>
      </c>
      <c r="K176" s="15">
        <v>0.18609500000000001</v>
      </c>
      <c r="L176" s="9">
        <v>0.14177500000000001</v>
      </c>
      <c r="M176" s="11">
        <v>0.184305</v>
      </c>
      <c r="N176" s="13">
        <v>0.14036999999999999</v>
      </c>
      <c r="O176" s="15">
        <v>0.18886</v>
      </c>
      <c r="P176" s="9">
        <v>0.14072000000000001</v>
      </c>
      <c r="Q176" s="11">
        <v>0.18998000000000001</v>
      </c>
      <c r="R176" s="9"/>
      <c r="S176" s="9"/>
    </row>
    <row r="177" spans="1:19" ht="17" customHeight="1" x14ac:dyDescent="0.2">
      <c r="A177" s="136"/>
      <c r="B177" s="139"/>
      <c r="C177" s="134"/>
      <c r="D177" s="144"/>
      <c r="E177" s="43" t="s">
        <v>4</v>
      </c>
      <c r="F177" s="26">
        <f>((1/$B164*F176)-1)</f>
        <v>0.11540954387101987</v>
      </c>
      <c r="G177" s="25">
        <f>((1/$C164*G176)-1)</f>
        <v>-4.9887740248205192E-2</v>
      </c>
      <c r="H177" s="28">
        <f>((1/$B164*H176)-1)</f>
        <v>0.10192011666531631</v>
      </c>
      <c r="I177" s="27">
        <f>((1/$C164*I176)-1)</f>
        <v>-6.8342749993831942E-2</v>
      </c>
      <c r="J177" s="25">
        <f>((1/$B164*J176)-1)</f>
        <v>0.12703556671797789</v>
      </c>
      <c r="K177" s="29">
        <f>((1/$C164*K176)-1)</f>
        <v>-8.1715230317534693E-2</v>
      </c>
      <c r="L177" s="25">
        <f>((1/$B164*L176)-1)</f>
        <v>0.14862675200518516</v>
      </c>
      <c r="M177" s="27">
        <f>((1/$C164*M176)-1)</f>
        <v>-9.0547975623596844E-2</v>
      </c>
      <c r="N177" s="28">
        <f>((1/$B164*N176)-1)</f>
        <v>0.13724378190067243</v>
      </c>
      <c r="O177" s="29">
        <f>((1/$C164*O176)-1)</f>
        <v>-6.8071352791690409E-2</v>
      </c>
      <c r="P177" s="25">
        <f>((1/$B164*P176)-1)</f>
        <v>0.14007939722919871</v>
      </c>
      <c r="Q177" s="27">
        <f>((1/$C164*Q176)-1)</f>
        <v>-6.2544718857171056E-2</v>
      </c>
      <c r="R177" s="25"/>
      <c r="S177" s="25"/>
    </row>
    <row r="178" spans="1:19" ht="17" customHeight="1" x14ac:dyDescent="0.2">
      <c r="A178" s="136"/>
      <c r="B178" s="139"/>
      <c r="C178" s="134"/>
      <c r="D178" s="144"/>
      <c r="E178" s="43" t="s">
        <v>2</v>
      </c>
      <c r="F178" s="10"/>
      <c r="G178" s="9"/>
      <c r="H178" s="13"/>
      <c r="I178" s="11"/>
      <c r="J178" s="9"/>
      <c r="K178" s="15"/>
      <c r="L178" s="9"/>
      <c r="M178" s="11"/>
      <c r="N178" s="13"/>
      <c r="O178" s="15"/>
      <c r="P178" s="9"/>
      <c r="Q178" s="11"/>
      <c r="R178" s="9"/>
      <c r="S178" s="9"/>
    </row>
    <row r="179" spans="1:19" ht="17" customHeight="1" thickBot="1" x14ac:dyDescent="0.25">
      <c r="A179" s="136"/>
      <c r="B179" s="139"/>
      <c r="C179" s="134"/>
      <c r="D179" s="145"/>
      <c r="E179" s="63" t="s">
        <v>31</v>
      </c>
      <c r="F179" s="72">
        <f>IF(G177&lt;0,1,0)</f>
        <v>1</v>
      </c>
      <c r="G179" s="77"/>
      <c r="H179" s="78">
        <f>IF(I177&lt;0,1,0)</f>
        <v>1</v>
      </c>
      <c r="I179" s="73"/>
      <c r="J179" s="95">
        <f>IF(K177&lt;0,1,0)</f>
        <v>1</v>
      </c>
      <c r="K179" s="77"/>
      <c r="L179" s="78">
        <f>IF(M177&lt;0,1,0)</f>
        <v>1</v>
      </c>
      <c r="M179" s="73"/>
      <c r="N179" s="78">
        <f>IF(O177&lt;0,1,0)</f>
        <v>1</v>
      </c>
      <c r="O179" s="77"/>
      <c r="P179" s="78">
        <f>IF(Q177&lt;0,1,0)</f>
        <v>1</v>
      </c>
      <c r="Q179" s="73"/>
      <c r="R179" s="9"/>
      <c r="S179" s="9"/>
    </row>
    <row r="180" spans="1:19" x14ac:dyDescent="0.2">
      <c r="A180" s="135" t="s">
        <v>16</v>
      </c>
      <c r="B180" s="138">
        <v>0.12839999999999999</v>
      </c>
      <c r="C180" s="133">
        <v>0.12814999999999999</v>
      </c>
      <c r="D180" s="141" t="s">
        <v>34</v>
      </c>
      <c r="E180" s="42" t="s">
        <v>3</v>
      </c>
      <c r="F180" s="7">
        <v>0.14141500000000001</v>
      </c>
      <c r="G180" s="6">
        <v>0.12789500000000001</v>
      </c>
      <c r="H180" s="12">
        <v>0.14560999999999999</v>
      </c>
      <c r="I180" s="8">
        <v>0.12795500000000001</v>
      </c>
      <c r="J180" s="6">
        <v>0.14710500000000001</v>
      </c>
      <c r="K180" s="14">
        <v>0.127915</v>
      </c>
      <c r="L180" s="6">
        <v>0.158335</v>
      </c>
      <c r="M180" s="8">
        <v>0.12803500000000001</v>
      </c>
      <c r="N180" s="12">
        <v>0.14418</v>
      </c>
      <c r="O180" s="14">
        <v>0.127915</v>
      </c>
      <c r="P180" s="6">
        <v>0.15215999999999999</v>
      </c>
      <c r="Q180" s="8">
        <v>0.12798000000000001</v>
      </c>
      <c r="R180" s="9"/>
      <c r="S180" s="9"/>
    </row>
    <row r="181" spans="1:19" x14ac:dyDescent="0.2">
      <c r="A181" s="136"/>
      <c r="B181" s="139"/>
      <c r="C181" s="134"/>
      <c r="D181" s="142"/>
      <c r="E181" s="43" t="s">
        <v>4</v>
      </c>
      <c r="F181" s="26">
        <f>((1/$B180*F180)-1)</f>
        <v>0.10136292834890992</v>
      </c>
      <c r="G181" s="25">
        <f>((1/$C180*G180)-1)</f>
        <v>-1.9898556379241983E-3</v>
      </c>
      <c r="H181" s="28">
        <f>((1/$B180*H180)-1)</f>
        <v>0.13403426791277262</v>
      </c>
      <c r="I181" s="27">
        <f>((1/$C180*I180)-1)</f>
        <v>-1.5216543113537595E-3</v>
      </c>
      <c r="J181" s="25">
        <f>((1/$B180*J180)-1)</f>
        <v>0.14567757009345805</v>
      </c>
      <c r="K181" s="29">
        <f>((1/$C180*K180)-1)</f>
        <v>-1.8337885290674594E-3</v>
      </c>
      <c r="L181" s="25">
        <f>((1/$B180*L180)-1)</f>
        <v>0.23313862928348916</v>
      </c>
      <c r="M181" s="27">
        <f>((1/$C180*M180)-1)</f>
        <v>-8.9738587592647079E-4</v>
      </c>
      <c r="N181" s="28">
        <f>((1/$B180*N180)-1)</f>
        <v>0.12289719626168227</v>
      </c>
      <c r="O181" s="29">
        <f>((1/$C180*O180)-1)</f>
        <v>-1.8337885290674594E-3</v>
      </c>
      <c r="P181" s="25">
        <f>((1/$B180*P180)-1)</f>
        <v>0.18504672897196262</v>
      </c>
      <c r="Q181" s="27">
        <f>((1/$C180*Q180)-1)</f>
        <v>-1.3265704252827248E-3</v>
      </c>
      <c r="R181" s="25"/>
      <c r="S181" s="25"/>
    </row>
    <row r="182" spans="1:19" x14ac:dyDescent="0.2">
      <c r="A182" s="136"/>
      <c r="B182" s="139"/>
      <c r="C182" s="134"/>
      <c r="D182" s="142"/>
      <c r="E182" s="43" t="s">
        <v>2</v>
      </c>
      <c r="F182" s="10"/>
      <c r="G182" s="9"/>
      <c r="H182" s="13"/>
      <c r="I182" s="11"/>
      <c r="J182" s="9"/>
      <c r="K182" s="15"/>
      <c r="L182" s="9"/>
      <c r="M182" s="11"/>
      <c r="N182" s="13"/>
      <c r="O182" s="15"/>
      <c r="P182" s="9"/>
      <c r="Q182" s="11"/>
      <c r="R182" s="9"/>
      <c r="S182" s="9"/>
    </row>
    <row r="183" spans="1:19" x14ac:dyDescent="0.2">
      <c r="A183" s="136"/>
      <c r="B183" s="139"/>
      <c r="C183" s="134"/>
      <c r="D183" s="142"/>
      <c r="E183" s="61" t="s">
        <v>31</v>
      </c>
      <c r="F183" s="72">
        <f>IF(G181&lt;0,1,0)</f>
        <v>1</v>
      </c>
      <c r="G183" s="77"/>
      <c r="H183" s="78">
        <f>IF(I181&lt;0,1,0)</f>
        <v>1</v>
      </c>
      <c r="I183" s="73"/>
      <c r="J183" s="95">
        <f>IF(K181&lt;0,1,0)</f>
        <v>1</v>
      </c>
      <c r="K183" s="77"/>
      <c r="L183" s="78">
        <f>IF(M181&lt;0,1,0)</f>
        <v>1</v>
      </c>
      <c r="M183" s="73"/>
      <c r="N183" s="78">
        <f>IF(O181&lt;0,1,0)</f>
        <v>1</v>
      </c>
      <c r="O183" s="77"/>
      <c r="P183" s="78">
        <f>IF(Q181&lt;0,1,0)</f>
        <v>1</v>
      </c>
      <c r="Q183" s="73"/>
      <c r="R183" s="64"/>
      <c r="S183" s="64"/>
    </row>
    <row r="184" spans="1:19" x14ac:dyDescent="0.2">
      <c r="A184" s="136"/>
      <c r="B184" s="139"/>
      <c r="C184" s="134"/>
      <c r="D184" s="143">
        <v>1</v>
      </c>
      <c r="E184" s="44" t="s">
        <v>3</v>
      </c>
      <c r="F184" s="20">
        <v>0.14662</v>
      </c>
      <c r="G184" s="19">
        <v>0.12923499999999999</v>
      </c>
      <c r="H184" s="16">
        <v>0.15204999999999999</v>
      </c>
      <c r="I184" s="21">
        <v>0.128825</v>
      </c>
      <c r="J184" s="19">
        <v>0.14662</v>
      </c>
      <c r="K184" s="17">
        <v>0.12923499999999999</v>
      </c>
      <c r="L184" s="19">
        <v>0.15204999999999999</v>
      </c>
      <c r="M184" s="21">
        <v>0.128825</v>
      </c>
      <c r="N184" s="16">
        <v>0.14662</v>
      </c>
      <c r="O184" s="17">
        <v>0.12923499999999999</v>
      </c>
      <c r="P184" s="19">
        <v>0.15204999999999999</v>
      </c>
      <c r="Q184" s="21">
        <v>0.128825</v>
      </c>
      <c r="R184" s="9"/>
      <c r="S184" s="9"/>
    </row>
    <row r="185" spans="1:19" x14ac:dyDescent="0.2">
      <c r="A185" s="136"/>
      <c r="B185" s="139"/>
      <c r="C185" s="134"/>
      <c r="D185" s="144"/>
      <c r="E185" s="43" t="s">
        <v>4</v>
      </c>
      <c r="F185" s="26">
        <f>((1/$B180*F184)-1)</f>
        <v>0.14190031152647986</v>
      </c>
      <c r="G185" s="25">
        <f>((1/$C180*G184)-1)</f>
        <v>8.4666406554818607E-3</v>
      </c>
      <c r="H185" s="28">
        <f>((1/$B180*H184)-1)</f>
        <v>0.18419003115264787</v>
      </c>
      <c r="I185" s="27">
        <f>((1/$C180*I184)-1)</f>
        <v>5.2672649239173808E-3</v>
      </c>
      <c r="J185" s="25">
        <f>((1/$B180*J184)-1)</f>
        <v>0.14190031152647986</v>
      </c>
      <c r="K185" s="29">
        <f>((1/$C180*K184)-1)</f>
        <v>8.4666406554818607E-3</v>
      </c>
      <c r="L185" s="25">
        <f>((1/$B180*L184)-1)</f>
        <v>0.18419003115264787</v>
      </c>
      <c r="M185" s="27">
        <f>((1/$C180*M184)-1)</f>
        <v>5.2672649239173808E-3</v>
      </c>
      <c r="N185" s="28">
        <f>((1/$B180*N184)-1)</f>
        <v>0.14190031152647986</v>
      </c>
      <c r="O185" s="29">
        <f>((1/$C180*O184)-1)</f>
        <v>8.4666406554818607E-3</v>
      </c>
      <c r="P185" s="25">
        <f>((1/$B180*P184)-1)</f>
        <v>0.18419003115264787</v>
      </c>
      <c r="Q185" s="27">
        <f>((1/$C180*Q184)-1)</f>
        <v>5.2672649239173808E-3</v>
      </c>
      <c r="R185" s="25"/>
      <c r="S185" s="25"/>
    </row>
    <row r="186" spans="1:19" x14ac:dyDescent="0.2">
      <c r="A186" s="136"/>
      <c r="B186" s="139"/>
      <c r="C186" s="134"/>
      <c r="D186" s="144"/>
      <c r="E186" s="43" t="s">
        <v>2</v>
      </c>
      <c r="F186" s="10"/>
      <c r="G186" s="9"/>
      <c r="H186" s="13"/>
      <c r="I186" s="11"/>
      <c r="J186" s="9"/>
      <c r="K186" s="15"/>
      <c r="L186" s="9"/>
      <c r="M186" s="11"/>
      <c r="N186" s="13"/>
      <c r="O186" s="15"/>
      <c r="P186" s="9"/>
      <c r="Q186" s="11"/>
      <c r="R186" s="9"/>
      <c r="S186" s="9"/>
    </row>
    <row r="187" spans="1:19" x14ac:dyDescent="0.2">
      <c r="A187" s="136"/>
      <c r="B187" s="139"/>
      <c r="C187" s="134"/>
      <c r="D187" s="144"/>
      <c r="E187" s="61" t="s">
        <v>31</v>
      </c>
      <c r="F187" s="72">
        <f>IF(G185&lt;0,1,0)</f>
        <v>0</v>
      </c>
      <c r="G187" s="77"/>
      <c r="H187" s="78">
        <f>IF(I185&lt;0,1,0)</f>
        <v>0</v>
      </c>
      <c r="I187" s="73"/>
      <c r="J187" s="95">
        <f>IF(K185&lt;0,1,0)</f>
        <v>0</v>
      </c>
      <c r="K187" s="77"/>
      <c r="L187" s="78">
        <f>IF(M185&lt;0,1,0)</f>
        <v>0</v>
      </c>
      <c r="M187" s="73"/>
      <c r="N187" s="78">
        <f>IF(O185&lt;0,1,0)</f>
        <v>0</v>
      </c>
      <c r="O187" s="77"/>
      <c r="P187" s="78">
        <f>IF(Q185&lt;0,1,0)</f>
        <v>0</v>
      </c>
      <c r="Q187" s="73"/>
      <c r="R187" s="64"/>
      <c r="S187" s="64"/>
    </row>
    <row r="188" spans="1:19" x14ac:dyDescent="0.2">
      <c r="A188" s="136"/>
      <c r="B188" s="139"/>
      <c r="C188" s="134"/>
      <c r="D188" s="143" t="s">
        <v>35</v>
      </c>
      <c r="E188" s="44" t="s">
        <v>3</v>
      </c>
      <c r="F188" s="20">
        <v>0.14077999999999999</v>
      </c>
      <c r="G188" s="19">
        <v>0.12809999999999999</v>
      </c>
      <c r="H188" s="16">
        <v>0.14438999999999999</v>
      </c>
      <c r="I188" s="21">
        <v>0.12770500000000001</v>
      </c>
      <c r="J188" s="19">
        <v>0.14687500000000001</v>
      </c>
      <c r="K188" s="17">
        <v>0.12818499999999999</v>
      </c>
      <c r="L188" s="19">
        <v>0.15781000000000001</v>
      </c>
      <c r="M188" s="21">
        <v>0.12828999999999999</v>
      </c>
      <c r="N188" s="16">
        <v>0.14393500000000001</v>
      </c>
      <c r="O188" s="17">
        <v>0.12801000000000001</v>
      </c>
      <c r="P188" s="19">
        <v>0.151255</v>
      </c>
      <c r="Q188" s="21">
        <v>0.12784999999999999</v>
      </c>
      <c r="R188" s="9"/>
      <c r="S188" s="9"/>
    </row>
    <row r="189" spans="1:19" x14ac:dyDescent="0.2">
      <c r="A189" s="136"/>
      <c r="B189" s="139"/>
      <c r="C189" s="134"/>
      <c r="D189" s="144"/>
      <c r="E189" s="43" t="s">
        <v>4</v>
      </c>
      <c r="F189" s="26">
        <f>((1/$B180*F188)-1)</f>
        <v>9.6417445482865904E-2</v>
      </c>
      <c r="G189" s="25">
        <f>((1/$C180*G188)-1)</f>
        <v>-3.9016777214206932E-4</v>
      </c>
      <c r="H189" s="28">
        <f>((1/$B180*H188)-1)</f>
        <v>0.12453271028037372</v>
      </c>
      <c r="I189" s="27">
        <f>((1/$C180*I188)-1)</f>
        <v>-3.4724931720637731E-3</v>
      </c>
      <c r="J189" s="25">
        <f>((1/$B180*J188)-1)</f>
        <v>0.14388629283489096</v>
      </c>
      <c r="K189" s="29">
        <f>((1/$C180*K188)-1)</f>
        <v>2.7311744049951514E-4</v>
      </c>
      <c r="L189" s="25">
        <f>((1/$B180*L188)-1)</f>
        <v>0.22904984423676034</v>
      </c>
      <c r="M189" s="27">
        <f>((1/$C180*M188)-1)</f>
        <v>1.0924697619976165E-3</v>
      </c>
      <c r="N189" s="28">
        <f>((1/$B180*N188)-1)</f>
        <v>0.12098909657320878</v>
      </c>
      <c r="O189" s="29">
        <f>((1/$C180*O188)-1)</f>
        <v>-1.0924697619975055E-3</v>
      </c>
      <c r="P189" s="25">
        <f>((1/$B180*P188)-1)</f>
        <v>0.17799844236760132</v>
      </c>
      <c r="Q189" s="27">
        <f>((1/$C180*Q188)-1)</f>
        <v>-2.3410066328520829E-3</v>
      </c>
      <c r="R189" s="25"/>
      <c r="S189" s="25"/>
    </row>
    <row r="190" spans="1:19" x14ac:dyDescent="0.2">
      <c r="A190" s="136"/>
      <c r="B190" s="139"/>
      <c r="C190" s="134"/>
      <c r="D190" s="144"/>
      <c r="E190" s="43" t="s">
        <v>2</v>
      </c>
      <c r="F190" s="10"/>
      <c r="G190" s="9"/>
      <c r="H190" s="13"/>
      <c r="I190" s="11"/>
      <c r="J190" s="9"/>
      <c r="K190" s="15"/>
      <c r="L190" s="9"/>
      <c r="M190" s="11"/>
      <c r="N190" s="13"/>
      <c r="O190" s="15"/>
      <c r="P190" s="9"/>
      <c r="Q190" s="11"/>
      <c r="R190" s="9"/>
      <c r="S190" s="9"/>
    </row>
    <row r="191" spans="1:19" x14ac:dyDescent="0.2">
      <c r="A191" s="136"/>
      <c r="B191" s="139"/>
      <c r="C191" s="134"/>
      <c r="D191" s="145"/>
      <c r="E191" s="61" t="s">
        <v>31</v>
      </c>
      <c r="F191" s="72">
        <f>IF(G189&lt;0,1,0)</f>
        <v>1</v>
      </c>
      <c r="G191" s="77"/>
      <c r="H191" s="78">
        <f>IF(I189&lt;0,1,0)</f>
        <v>1</v>
      </c>
      <c r="I191" s="73"/>
      <c r="J191" s="95">
        <f>IF(K189&lt;0,1,0)</f>
        <v>0</v>
      </c>
      <c r="K191" s="77"/>
      <c r="L191" s="78">
        <f>IF(M189&lt;0,1,0)</f>
        <v>0</v>
      </c>
      <c r="M191" s="73"/>
      <c r="N191" s="78">
        <f>IF(O189&lt;0,1,0)</f>
        <v>1</v>
      </c>
      <c r="O191" s="77"/>
      <c r="P191" s="78">
        <f>IF(Q189&lt;0,1,0)</f>
        <v>1</v>
      </c>
      <c r="Q191" s="73"/>
      <c r="R191" s="64"/>
      <c r="S191" s="64"/>
    </row>
    <row r="192" spans="1:19" x14ac:dyDescent="0.2">
      <c r="A192" s="136"/>
      <c r="B192" s="139"/>
      <c r="C192" s="134"/>
      <c r="D192" s="143" t="s">
        <v>36</v>
      </c>
      <c r="E192" s="44" t="s">
        <v>3</v>
      </c>
      <c r="F192" s="10">
        <v>0.13791</v>
      </c>
      <c r="G192" s="9">
        <v>0.12795999999999999</v>
      </c>
      <c r="H192" s="13">
        <v>0.140185</v>
      </c>
      <c r="I192" s="11">
        <v>0.12770999999999999</v>
      </c>
      <c r="J192" s="9">
        <v>0.144015</v>
      </c>
      <c r="K192" s="15">
        <v>0.12808</v>
      </c>
      <c r="L192" s="9">
        <v>0.15160999999999999</v>
      </c>
      <c r="M192" s="11">
        <v>0.127885</v>
      </c>
      <c r="N192" s="13">
        <v>0.141185</v>
      </c>
      <c r="O192" s="15">
        <v>0.12801499999999999</v>
      </c>
      <c r="P192" s="9">
        <v>0.146035</v>
      </c>
      <c r="Q192" s="11">
        <v>0.12787999999999999</v>
      </c>
      <c r="R192" s="9"/>
      <c r="S192" s="9"/>
    </row>
    <row r="193" spans="1:19" x14ac:dyDescent="0.2">
      <c r="A193" s="136"/>
      <c r="B193" s="139"/>
      <c r="C193" s="134"/>
      <c r="D193" s="144"/>
      <c r="E193" s="43" t="s">
        <v>4</v>
      </c>
      <c r="F193" s="26">
        <f>((1/$B180*F192)-1)</f>
        <v>7.406542056074783E-2</v>
      </c>
      <c r="G193" s="25">
        <f>((1/$C180*G192)-1)</f>
        <v>-1.4826375341396858E-3</v>
      </c>
      <c r="H193" s="28">
        <f>((1/$B180*H192)-1)</f>
        <v>9.178348909657319E-2</v>
      </c>
      <c r="I193" s="27">
        <f>((1/$C180*I192)-1)</f>
        <v>-3.4334763948498104E-3</v>
      </c>
      <c r="J193" s="25">
        <f>((1/$B180*J192)-1)</f>
        <v>0.12161214953271027</v>
      </c>
      <c r="K193" s="29">
        <f>((1/$C180*K192)-1)</f>
        <v>-5.4623488099880824E-4</v>
      </c>
      <c r="L193" s="25">
        <f>((1/$B180*L192)-1)</f>
        <v>0.18076323987538934</v>
      </c>
      <c r="M193" s="27">
        <f>((1/$C180*M192)-1)</f>
        <v>-2.0678891923526788E-3</v>
      </c>
      <c r="N193" s="28">
        <f>((1/$B180*N192)-1)</f>
        <v>9.9571651090342828E-2</v>
      </c>
      <c r="O193" s="29">
        <f>((1/$C180*O192)-1)</f>
        <v>-1.0534529847834317E-3</v>
      </c>
      <c r="P193" s="25">
        <f>((1/$B180*P192)-1)</f>
        <v>0.13734423676012475</v>
      </c>
      <c r="Q193" s="27">
        <f>((1/$C180*Q192)-1)</f>
        <v>-2.1069059695668635E-3</v>
      </c>
      <c r="R193" s="25"/>
      <c r="S193" s="25"/>
    </row>
    <row r="194" spans="1:19" x14ac:dyDescent="0.2">
      <c r="A194" s="136"/>
      <c r="B194" s="139"/>
      <c r="C194" s="134"/>
      <c r="D194" s="144"/>
      <c r="E194" s="43" t="s">
        <v>2</v>
      </c>
      <c r="F194" s="10"/>
      <c r="G194" s="9"/>
      <c r="H194" s="13"/>
      <c r="I194" s="11"/>
      <c r="J194" s="9"/>
      <c r="K194" s="15"/>
      <c r="L194" s="9"/>
      <c r="M194" s="11"/>
      <c r="N194" s="13"/>
      <c r="O194" s="15"/>
      <c r="P194" s="9"/>
      <c r="Q194" s="11"/>
      <c r="R194" s="9"/>
      <c r="S194" s="9"/>
    </row>
    <row r="195" spans="1:19" ht="17" thickBot="1" x14ac:dyDescent="0.25">
      <c r="A195" s="136"/>
      <c r="B195" s="139"/>
      <c r="C195" s="134"/>
      <c r="D195" s="145"/>
      <c r="E195" s="63" t="s">
        <v>31</v>
      </c>
      <c r="F195" s="72">
        <f>IF(G193&lt;0,1,0)</f>
        <v>1</v>
      </c>
      <c r="G195" s="77"/>
      <c r="H195" s="78">
        <f>IF(I193&lt;0,1,0)</f>
        <v>1</v>
      </c>
      <c r="I195" s="73"/>
      <c r="J195" s="95">
        <f>IF(K193&lt;0,1,0)</f>
        <v>1</v>
      </c>
      <c r="K195" s="77"/>
      <c r="L195" s="78">
        <f>IF(M193&lt;0,1,0)</f>
        <v>1</v>
      </c>
      <c r="M195" s="73"/>
      <c r="N195" s="78">
        <f>IF(O193&lt;0,1,0)</f>
        <v>1</v>
      </c>
      <c r="O195" s="77"/>
      <c r="P195" s="78">
        <f>IF(Q193&lt;0,1,0)</f>
        <v>1</v>
      </c>
      <c r="Q195" s="73"/>
      <c r="R195" s="64"/>
      <c r="S195" s="64"/>
    </row>
    <row r="196" spans="1:19" x14ac:dyDescent="0.2">
      <c r="A196" s="135" t="s">
        <v>17</v>
      </c>
      <c r="B196" s="138">
        <v>0.12489</v>
      </c>
      <c r="C196" s="133">
        <v>0.12501999999999999</v>
      </c>
      <c r="D196" s="141" t="s">
        <v>34</v>
      </c>
      <c r="E196" s="42" t="s">
        <v>3</v>
      </c>
      <c r="F196" s="7">
        <v>0.136575</v>
      </c>
      <c r="G196" s="6">
        <v>0.12540000000000001</v>
      </c>
      <c r="H196" s="12">
        <v>0.14243</v>
      </c>
      <c r="I196" s="8">
        <v>0.12535499999999999</v>
      </c>
      <c r="J196" s="6">
        <v>0.14380999999999999</v>
      </c>
      <c r="K196" s="14">
        <v>0.125615</v>
      </c>
      <c r="L196" s="6">
        <v>0.15656</v>
      </c>
      <c r="M196" s="8">
        <v>0.1258</v>
      </c>
      <c r="N196" s="12">
        <v>0.14036499999999999</v>
      </c>
      <c r="O196" s="14">
        <v>0.12556500000000001</v>
      </c>
      <c r="P196" s="6">
        <v>0.14974000000000001</v>
      </c>
      <c r="Q196" s="8">
        <v>0.12556999999999999</v>
      </c>
      <c r="R196" s="9"/>
      <c r="S196" s="9"/>
    </row>
    <row r="197" spans="1:19" x14ac:dyDescent="0.2">
      <c r="A197" s="136"/>
      <c r="B197" s="139"/>
      <c r="C197" s="134"/>
      <c r="D197" s="142"/>
      <c r="E197" s="43" t="s">
        <v>4</v>
      </c>
      <c r="F197" s="26">
        <f>((1/$B196*F196)-1)</f>
        <v>9.3562334854672136E-2</v>
      </c>
      <c r="G197" s="25">
        <f>((1/$C196*G196)-1)</f>
        <v>3.0395136778116338E-3</v>
      </c>
      <c r="H197" s="28">
        <f>((1/$B196*H196)-1)</f>
        <v>0.14044359035951648</v>
      </c>
      <c r="I197" s="27">
        <f>((1/$C196*I196)-1)</f>
        <v>2.6795712685969697E-3</v>
      </c>
      <c r="J197" s="25">
        <f>((1/$B196*J196)-1)</f>
        <v>0.15149331411642253</v>
      </c>
      <c r="K197" s="29">
        <f>((1/$C196*K196)-1)</f>
        <v>4.7592385218364619E-3</v>
      </c>
      <c r="L197" s="25">
        <f>((1/$B196*L196)-1)</f>
        <v>0.25358315317479385</v>
      </c>
      <c r="M197" s="27">
        <f>((1/$C196*M196)-1)</f>
        <v>6.2390017597184766E-3</v>
      </c>
      <c r="N197" s="28">
        <f>((1/$B196*N196)-1)</f>
        <v>0.12390903995516056</v>
      </c>
      <c r="O197" s="29">
        <f>((1/$C196*O196)-1)</f>
        <v>4.3593025115982176E-3</v>
      </c>
      <c r="P197" s="25">
        <f>((1/$B196*P196)-1)</f>
        <v>0.19897509808631608</v>
      </c>
      <c r="Q197" s="27">
        <f>((1/$C196*Q196)-1)</f>
        <v>4.3992961126217978E-3</v>
      </c>
      <c r="R197" s="25"/>
      <c r="S197" s="25"/>
    </row>
    <row r="198" spans="1:19" x14ac:dyDescent="0.2">
      <c r="A198" s="136"/>
      <c r="B198" s="139"/>
      <c r="C198" s="134"/>
      <c r="D198" s="142"/>
      <c r="E198" s="43" t="s">
        <v>2</v>
      </c>
      <c r="F198" s="10"/>
      <c r="G198" s="9"/>
      <c r="H198" s="13"/>
      <c r="I198" s="11"/>
      <c r="J198" s="9"/>
      <c r="K198" s="15"/>
      <c r="L198" s="9"/>
      <c r="M198" s="11"/>
      <c r="N198" s="13"/>
      <c r="O198" s="15"/>
      <c r="P198" s="9"/>
      <c r="Q198" s="11"/>
      <c r="R198" s="9"/>
      <c r="S198" s="9"/>
    </row>
    <row r="199" spans="1:19" x14ac:dyDescent="0.2">
      <c r="A199" s="136"/>
      <c r="B199" s="139"/>
      <c r="C199" s="134"/>
      <c r="D199" s="142"/>
      <c r="E199" s="61" t="s">
        <v>31</v>
      </c>
      <c r="F199" s="72">
        <f>IF(G197&lt;0,1,0)</f>
        <v>0</v>
      </c>
      <c r="G199" s="77"/>
      <c r="H199" s="78">
        <f>IF(I197&lt;0,1,0)</f>
        <v>0</v>
      </c>
      <c r="I199" s="73"/>
      <c r="J199" s="95">
        <f>IF(K197&lt;0,1,0)</f>
        <v>0</v>
      </c>
      <c r="K199" s="77"/>
      <c r="L199" s="78">
        <f>IF(M197&lt;0,1,0)</f>
        <v>0</v>
      </c>
      <c r="M199" s="73"/>
      <c r="N199" s="78">
        <f>IF(O197&lt;0,1,0)</f>
        <v>0</v>
      </c>
      <c r="O199" s="77"/>
      <c r="P199" s="78">
        <f>IF(Q197&lt;0,1,0)</f>
        <v>0</v>
      </c>
      <c r="Q199" s="73"/>
      <c r="R199" s="64"/>
      <c r="S199" s="64"/>
    </row>
    <row r="200" spans="1:19" x14ac:dyDescent="0.2">
      <c r="A200" s="136"/>
      <c r="B200" s="139"/>
      <c r="C200" s="134"/>
      <c r="D200" s="143">
        <v>1</v>
      </c>
      <c r="E200" s="44" t="s">
        <v>3</v>
      </c>
      <c r="F200" s="20">
        <v>0.14158999999999999</v>
      </c>
      <c r="G200" s="19">
        <v>0.12642</v>
      </c>
      <c r="H200" s="16">
        <v>0.14818999999999999</v>
      </c>
      <c r="I200" s="21">
        <v>0.12643499999999999</v>
      </c>
      <c r="J200" s="19">
        <v>0.14158999999999999</v>
      </c>
      <c r="K200" s="17">
        <v>0.12642</v>
      </c>
      <c r="L200" s="19">
        <v>0.14818999999999999</v>
      </c>
      <c r="M200" s="21">
        <v>0.12643499999999999</v>
      </c>
      <c r="N200" s="16">
        <v>0.14158999999999999</v>
      </c>
      <c r="O200" s="17">
        <v>0.12642</v>
      </c>
      <c r="P200" s="19">
        <v>0.14818999999999999</v>
      </c>
      <c r="Q200" s="21">
        <v>0.12643499999999999</v>
      </c>
      <c r="R200" s="9"/>
      <c r="S200" s="9"/>
    </row>
    <row r="201" spans="1:19" x14ac:dyDescent="0.2">
      <c r="A201" s="136"/>
      <c r="B201" s="139"/>
      <c r="C201" s="134"/>
      <c r="D201" s="144"/>
      <c r="E201" s="43" t="s">
        <v>4</v>
      </c>
      <c r="F201" s="26">
        <f>((1/$B196*F200)-1)</f>
        <v>0.13371767155096492</v>
      </c>
      <c r="G201" s="25">
        <f>((1/$C196*G200)-1)</f>
        <v>1.1198208286674172E-2</v>
      </c>
      <c r="H201" s="28">
        <f>((1/$B196*H200)-1)</f>
        <v>0.18656417647529833</v>
      </c>
      <c r="I201" s="27">
        <f>((1/$C196*I200)-1)</f>
        <v>1.1318189089745578E-2</v>
      </c>
      <c r="J201" s="25">
        <f>((1/$B196*J200)-1)</f>
        <v>0.13371767155096492</v>
      </c>
      <c r="K201" s="29">
        <f>((1/$C196*K200)-1)</f>
        <v>1.1198208286674172E-2</v>
      </c>
      <c r="L201" s="25">
        <f>((1/$B196*L200)-1)</f>
        <v>0.18656417647529833</v>
      </c>
      <c r="M201" s="27">
        <f>((1/$C196*M200)-1)</f>
        <v>1.1318189089745578E-2</v>
      </c>
      <c r="N201" s="28">
        <f>((1/$B196*N200)-1)</f>
        <v>0.13371767155096492</v>
      </c>
      <c r="O201" s="29">
        <f>((1/$C196*O200)-1)</f>
        <v>1.1198208286674172E-2</v>
      </c>
      <c r="P201" s="25">
        <f>((1/$B196*P200)-1)</f>
        <v>0.18656417647529833</v>
      </c>
      <c r="Q201" s="27">
        <f>((1/$C196*Q200)-1)</f>
        <v>1.1318189089745578E-2</v>
      </c>
      <c r="R201" s="25"/>
      <c r="S201" s="25"/>
    </row>
    <row r="202" spans="1:19" x14ac:dyDescent="0.2">
      <c r="A202" s="136"/>
      <c r="B202" s="139"/>
      <c r="C202" s="134"/>
      <c r="D202" s="144"/>
      <c r="E202" s="43" t="s">
        <v>2</v>
      </c>
      <c r="F202" s="10"/>
      <c r="G202" s="9"/>
      <c r="H202" s="13"/>
      <c r="I202" s="11"/>
      <c r="J202" s="9"/>
      <c r="K202" s="15"/>
      <c r="L202" s="9"/>
      <c r="M202" s="11"/>
      <c r="N202" s="13"/>
      <c r="O202" s="15"/>
      <c r="P202" s="9"/>
      <c r="Q202" s="11"/>
      <c r="R202" s="9"/>
      <c r="S202" s="9"/>
    </row>
    <row r="203" spans="1:19" x14ac:dyDescent="0.2">
      <c r="A203" s="136"/>
      <c r="B203" s="139"/>
      <c r="C203" s="134"/>
      <c r="D203" s="144"/>
      <c r="E203" s="61" t="s">
        <v>31</v>
      </c>
      <c r="F203" s="72">
        <f>IF(G201&lt;0,1,0)</f>
        <v>0</v>
      </c>
      <c r="G203" s="77"/>
      <c r="H203" s="78">
        <f>IF(I201&lt;0,1,0)</f>
        <v>0</v>
      </c>
      <c r="I203" s="73"/>
      <c r="J203" s="95">
        <f>IF(K201&lt;0,1,0)</f>
        <v>0</v>
      </c>
      <c r="K203" s="77"/>
      <c r="L203" s="78">
        <f>IF(M201&lt;0,1,0)</f>
        <v>0</v>
      </c>
      <c r="M203" s="73"/>
      <c r="N203" s="78">
        <f>IF(O201&lt;0,1,0)</f>
        <v>0</v>
      </c>
      <c r="O203" s="77"/>
      <c r="P203" s="78">
        <f>IF(Q201&lt;0,1,0)</f>
        <v>0</v>
      </c>
      <c r="Q203" s="73"/>
      <c r="R203" s="64"/>
      <c r="S203" s="64"/>
    </row>
    <row r="204" spans="1:19" x14ac:dyDescent="0.2">
      <c r="A204" s="136"/>
      <c r="B204" s="139"/>
      <c r="C204" s="134"/>
      <c r="D204" s="143" t="s">
        <v>35</v>
      </c>
      <c r="E204" s="44" t="s">
        <v>3</v>
      </c>
      <c r="F204" s="20">
        <v>0.13546</v>
      </c>
      <c r="G204" s="19">
        <v>0.12526999999999999</v>
      </c>
      <c r="H204" s="16">
        <v>0.14033999999999999</v>
      </c>
      <c r="I204" s="21">
        <v>0.12539500000000001</v>
      </c>
      <c r="J204" s="19">
        <v>0.143515</v>
      </c>
      <c r="K204" s="17">
        <v>0.125615</v>
      </c>
      <c r="L204" s="19">
        <v>0.15604000000000001</v>
      </c>
      <c r="M204" s="21">
        <v>0.12573999999999999</v>
      </c>
      <c r="N204" s="16">
        <v>0.13958999999999999</v>
      </c>
      <c r="O204" s="17">
        <v>0.12548500000000001</v>
      </c>
      <c r="P204" s="19">
        <v>0.1484</v>
      </c>
      <c r="Q204" s="21">
        <v>0.12570500000000001</v>
      </c>
      <c r="R204" s="9"/>
      <c r="S204" s="9"/>
    </row>
    <row r="205" spans="1:19" x14ac:dyDescent="0.2">
      <c r="A205" s="136"/>
      <c r="B205" s="139"/>
      <c r="C205" s="134"/>
      <c r="D205" s="144"/>
      <c r="E205" s="43" t="s">
        <v>4</v>
      </c>
      <c r="F205" s="26">
        <f>((1/$B196*F204)-1)</f>
        <v>8.4634478340940067E-2</v>
      </c>
      <c r="G205" s="25">
        <f>((1/$C196*G204)-1)</f>
        <v>1.9996800511916657E-3</v>
      </c>
      <c r="H205" s="28">
        <f>((1/$B196*H204)-1)</f>
        <v>0.12370886380014423</v>
      </c>
      <c r="I205" s="27">
        <f>((1/$C196*I204)-1)</f>
        <v>2.9995200767878316E-3</v>
      </c>
      <c r="J205" s="25">
        <f>((1/$B196*J204)-1)</f>
        <v>0.14913123548722895</v>
      </c>
      <c r="K205" s="29">
        <f>((1/$C196*K204)-1)</f>
        <v>4.7592385218364619E-3</v>
      </c>
      <c r="L205" s="25">
        <f>((1/$B196*L204)-1)</f>
        <v>0.24941948915045264</v>
      </c>
      <c r="M205" s="27">
        <f>((1/$C196*M204)-1)</f>
        <v>5.7590785474324058E-3</v>
      </c>
      <c r="N205" s="28">
        <f>((1/$B196*N204)-1)</f>
        <v>0.11770357914965168</v>
      </c>
      <c r="O205" s="29">
        <f>((1/$C196*O204)-1)</f>
        <v>3.7194048952169378E-3</v>
      </c>
      <c r="P205" s="25">
        <f>((1/$B196*P204)-1)</f>
        <v>0.18824565617743616</v>
      </c>
      <c r="Q205" s="27">
        <f>((1/$C196*Q204)-1)</f>
        <v>5.4791233402655681E-3</v>
      </c>
      <c r="R205" s="25"/>
      <c r="S205" s="25"/>
    </row>
    <row r="206" spans="1:19" x14ac:dyDescent="0.2">
      <c r="A206" s="136"/>
      <c r="B206" s="139"/>
      <c r="C206" s="134"/>
      <c r="D206" s="144"/>
      <c r="E206" s="43" t="s">
        <v>2</v>
      </c>
      <c r="F206" s="10"/>
      <c r="G206" s="9"/>
      <c r="H206" s="13"/>
      <c r="I206" s="11"/>
      <c r="J206" s="9"/>
      <c r="K206" s="15"/>
      <c r="L206" s="9"/>
      <c r="M206" s="11"/>
      <c r="N206" s="13"/>
      <c r="O206" s="15"/>
      <c r="P206" s="9"/>
      <c r="Q206" s="11"/>
      <c r="R206" s="9"/>
      <c r="S206" s="9"/>
    </row>
    <row r="207" spans="1:19" x14ac:dyDescent="0.2">
      <c r="A207" s="136"/>
      <c r="B207" s="139"/>
      <c r="C207" s="134"/>
      <c r="D207" s="145"/>
      <c r="E207" s="61" t="s">
        <v>31</v>
      </c>
      <c r="F207" s="72">
        <f>IF(G205&lt;0,1,0)</f>
        <v>0</v>
      </c>
      <c r="G207" s="77"/>
      <c r="H207" s="78">
        <f>IF(I205&lt;0,1,0)</f>
        <v>0</v>
      </c>
      <c r="I207" s="73"/>
      <c r="J207" s="95">
        <f>IF(K205&lt;0,1,0)</f>
        <v>0</v>
      </c>
      <c r="K207" s="77"/>
      <c r="L207" s="78">
        <f>IF(M205&lt;0,1,0)</f>
        <v>0</v>
      </c>
      <c r="M207" s="73"/>
      <c r="N207" s="78">
        <f>IF(O205&lt;0,1,0)</f>
        <v>0</v>
      </c>
      <c r="O207" s="77"/>
      <c r="P207" s="78">
        <f>IF(Q205&lt;0,1,0)</f>
        <v>0</v>
      </c>
      <c r="Q207" s="73"/>
      <c r="R207" s="64"/>
      <c r="S207" s="64"/>
    </row>
    <row r="208" spans="1:19" x14ac:dyDescent="0.2">
      <c r="A208" s="136"/>
      <c r="B208" s="139"/>
      <c r="C208" s="134"/>
      <c r="D208" s="143" t="s">
        <v>36</v>
      </c>
      <c r="E208" s="44" t="s">
        <v>3</v>
      </c>
      <c r="F208" s="10">
        <v>0.13413</v>
      </c>
      <c r="G208" s="9">
        <v>0.12540999999999999</v>
      </c>
      <c r="H208" s="13">
        <v>0.13778000000000001</v>
      </c>
      <c r="I208" s="11">
        <v>0.12547</v>
      </c>
      <c r="J208" s="9">
        <v>0.141315</v>
      </c>
      <c r="K208" s="15">
        <v>0.12556999999999999</v>
      </c>
      <c r="L208" s="9">
        <v>0.15096499999999999</v>
      </c>
      <c r="M208" s="11">
        <v>0.12567500000000001</v>
      </c>
      <c r="N208" s="13">
        <v>0.137655</v>
      </c>
      <c r="O208" s="15">
        <v>0.12548000000000001</v>
      </c>
      <c r="P208" s="9">
        <v>0.14468</v>
      </c>
      <c r="Q208" s="11">
        <v>0.12562999999999999</v>
      </c>
      <c r="R208" s="9"/>
      <c r="S208" s="9"/>
    </row>
    <row r="209" spans="1:19" x14ac:dyDescent="0.2">
      <c r="A209" s="136"/>
      <c r="B209" s="139"/>
      <c r="C209" s="134"/>
      <c r="D209" s="144"/>
      <c r="E209" s="43" t="s">
        <v>4</v>
      </c>
      <c r="F209" s="26">
        <f>((1/$B196*F208)-1)</f>
        <v>7.3985106894066899E-2</v>
      </c>
      <c r="G209" s="25">
        <f>((1/$C196*G208)-1)</f>
        <v>3.1195008798592383E-3</v>
      </c>
      <c r="H209" s="28">
        <f>((1/$B196*H208)-1)</f>
        <v>0.10321082552646343</v>
      </c>
      <c r="I209" s="27">
        <f>((1/$C196*I208)-1)</f>
        <v>3.5994240921453091E-3</v>
      </c>
      <c r="J209" s="25">
        <f>((1/$B196*J208)-1)</f>
        <v>0.13151573384578441</v>
      </c>
      <c r="K209" s="29">
        <f>((1/$C196*K208)-1)</f>
        <v>4.3992961126217978E-3</v>
      </c>
      <c r="L209" s="25">
        <f>((1/$B196*L208)-1)</f>
        <v>0.20878372968212022</v>
      </c>
      <c r="M209" s="27">
        <f>((1/$C196*M208)-1)</f>
        <v>5.2391617341225327E-3</v>
      </c>
      <c r="N209" s="28">
        <f>((1/$B196*N208)-1)</f>
        <v>0.10220994475138134</v>
      </c>
      <c r="O209" s="29">
        <f>((1/$C196*O208)-1)</f>
        <v>3.6794112941929136E-3</v>
      </c>
      <c r="P209" s="25">
        <f>((1/$B196*P208)-1)</f>
        <v>0.15845944431099368</v>
      </c>
      <c r="Q209" s="27">
        <f>((1/$C196*Q208)-1)</f>
        <v>4.8792193249078686E-3</v>
      </c>
      <c r="R209" s="25"/>
      <c r="S209" s="25"/>
    </row>
    <row r="210" spans="1:19" x14ac:dyDescent="0.2">
      <c r="A210" s="136"/>
      <c r="B210" s="139"/>
      <c r="C210" s="134"/>
      <c r="D210" s="144"/>
      <c r="E210" s="43" t="s">
        <v>2</v>
      </c>
      <c r="F210" s="10"/>
      <c r="G210" s="9"/>
      <c r="H210" s="13"/>
      <c r="I210" s="11"/>
      <c r="J210" s="9"/>
      <c r="K210" s="15"/>
      <c r="L210" s="9"/>
      <c r="M210" s="11"/>
      <c r="N210" s="13"/>
      <c r="O210" s="15"/>
      <c r="P210" s="9"/>
      <c r="Q210" s="11"/>
      <c r="R210" s="9"/>
      <c r="S210" s="9"/>
    </row>
    <row r="211" spans="1:19" ht="17" thickBot="1" x14ac:dyDescent="0.25">
      <c r="A211" s="136"/>
      <c r="B211" s="139"/>
      <c r="C211" s="134"/>
      <c r="D211" s="145"/>
      <c r="E211" s="63" t="s">
        <v>31</v>
      </c>
      <c r="F211" s="72">
        <f>IF(G209&lt;0,1,0)</f>
        <v>0</v>
      </c>
      <c r="G211" s="77"/>
      <c r="H211" s="78">
        <f>IF(I209&lt;0,1,0)</f>
        <v>0</v>
      </c>
      <c r="I211" s="73"/>
      <c r="J211" s="95">
        <f>IF(K209&lt;0,1,0)</f>
        <v>0</v>
      </c>
      <c r="K211" s="77"/>
      <c r="L211" s="78">
        <f>IF(M209&lt;0,1,0)</f>
        <v>0</v>
      </c>
      <c r="M211" s="73"/>
      <c r="N211" s="78">
        <f>IF(O209&lt;0,1,0)</f>
        <v>0</v>
      </c>
      <c r="O211" s="77"/>
      <c r="P211" s="78">
        <f>IF(Q209&lt;0,1,0)</f>
        <v>0</v>
      </c>
      <c r="Q211" s="73"/>
      <c r="R211" s="64"/>
      <c r="S211" s="64"/>
    </row>
    <row r="212" spans="1:19" x14ac:dyDescent="0.2">
      <c r="A212" s="135" t="s">
        <v>18</v>
      </c>
      <c r="B212" s="138">
        <v>6.8890000000000007E-2</v>
      </c>
      <c r="C212" s="133">
        <v>6.7815E-2</v>
      </c>
      <c r="D212" s="141" t="s">
        <v>34</v>
      </c>
      <c r="E212" s="42" t="s">
        <v>3</v>
      </c>
      <c r="F212" s="7">
        <v>8.5315000000000002E-2</v>
      </c>
      <c r="G212" s="6">
        <v>7.4094999999999994E-2</v>
      </c>
      <c r="H212" s="12">
        <v>8.0835000000000004E-2</v>
      </c>
      <c r="I212" s="8">
        <v>7.1054999999999993E-2</v>
      </c>
      <c r="J212" s="6">
        <v>8.5434999999999997E-2</v>
      </c>
      <c r="K212" s="14">
        <v>8.3790000000000003E-2</v>
      </c>
      <c r="L212" s="6">
        <v>8.2439999999999999E-2</v>
      </c>
      <c r="M212" s="8">
        <v>7.7734999999999999E-2</v>
      </c>
      <c r="N212" s="12">
        <v>8.4015000000000006E-2</v>
      </c>
      <c r="O212" s="14">
        <v>7.6515E-2</v>
      </c>
      <c r="P212" s="6">
        <v>8.2854999999999998E-2</v>
      </c>
      <c r="Q212" s="8">
        <v>7.374E-2</v>
      </c>
      <c r="R212" s="9"/>
      <c r="S212" s="9"/>
    </row>
    <row r="213" spans="1:19" x14ac:dyDescent="0.2">
      <c r="A213" s="136"/>
      <c r="B213" s="139"/>
      <c r="C213" s="134"/>
      <c r="D213" s="142"/>
      <c r="E213" s="43" t="s">
        <v>4</v>
      </c>
      <c r="F213" s="26">
        <f>((1/$B212*F212)-1)</f>
        <v>0.23842357381332535</v>
      </c>
      <c r="G213" s="25">
        <f>((1/$C212*G212)-1)</f>
        <v>9.2604880926048683E-2</v>
      </c>
      <c r="H213" s="28">
        <f>((1/$B212*H212)-1)</f>
        <v>0.17339236463927987</v>
      </c>
      <c r="I213" s="27">
        <f>((1/$C212*I212)-1)</f>
        <v>4.7777040477770427E-2</v>
      </c>
      <c r="J213" s="25">
        <f>((1/$B212*J212)-1)</f>
        <v>0.24016548120191583</v>
      </c>
      <c r="K213" s="29">
        <f>((1/$C212*K212)-1)</f>
        <v>0.23556735235567361</v>
      </c>
      <c r="L213" s="25">
        <f>((1/$B212*L212)-1)</f>
        <v>0.19669037596167782</v>
      </c>
      <c r="M213" s="27">
        <f>((1/$C212*M212)-1)</f>
        <v>0.14628032146280323</v>
      </c>
      <c r="N213" s="28">
        <f>((1/$B212*N212)-1)</f>
        <v>0.21955291043692826</v>
      </c>
      <c r="O213" s="29">
        <f>((1/$C212*O212)-1)</f>
        <v>0.12829020128290214</v>
      </c>
      <c r="P213" s="25">
        <f>((1/$B212*P212)-1)</f>
        <v>0.20271447234722006</v>
      </c>
      <c r="Q213" s="27">
        <f>((1/$C212*Q212)-1)</f>
        <v>8.7370050873700533E-2</v>
      </c>
      <c r="R213" s="25"/>
      <c r="S213" s="25"/>
    </row>
    <row r="214" spans="1:19" x14ac:dyDescent="0.2">
      <c r="A214" s="136"/>
      <c r="B214" s="139"/>
      <c r="C214" s="134"/>
      <c r="D214" s="142"/>
      <c r="E214" s="43" t="s">
        <v>2</v>
      </c>
      <c r="F214" s="10"/>
      <c r="G214" s="9"/>
      <c r="H214" s="13"/>
      <c r="I214" s="11"/>
      <c r="J214" s="9"/>
      <c r="K214" s="15"/>
      <c r="L214" s="9"/>
      <c r="M214" s="11"/>
      <c r="N214" s="13"/>
      <c r="O214" s="15"/>
      <c r="P214" s="9"/>
      <c r="Q214" s="11"/>
      <c r="R214" s="9"/>
      <c r="S214" s="9"/>
    </row>
    <row r="215" spans="1:19" x14ac:dyDescent="0.2">
      <c r="A215" s="136"/>
      <c r="B215" s="139"/>
      <c r="C215" s="134"/>
      <c r="D215" s="142"/>
      <c r="E215" s="61" t="s">
        <v>31</v>
      </c>
      <c r="F215" s="72">
        <f>IF(G213&lt;0,1,0)</f>
        <v>0</v>
      </c>
      <c r="G215" s="77"/>
      <c r="H215" s="78">
        <f>IF(I213&lt;0,1,0)</f>
        <v>0</v>
      </c>
      <c r="I215" s="73"/>
      <c r="J215" s="95">
        <f>IF(K213&lt;0,1,0)</f>
        <v>0</v>
      </c>
      <c r="K215" s="77"/>
      <c r="L215" s="78">
        <f>IF(M213&lt;0,1,0)</f>
        <v>0</v>
      </c>
      <c r="M215" s="73"/>
      <c r="N215" s="78">
        <f>IF(O213&lt;0,1,0)</f>
        <v>0</v>
      </c>
      <c r="O215" s="77"/>
      <c r="P215" s="78">
        <f>IF(Q213&lt;0,1,0)</f>
        <v>0</v>
      </c>
      <c r="Q215" s="73"/>
      <c r="R215" s="64"/>
      <c r="S215" s="64"/>
    </row>
    <row r="216" spans="1:19" x14ac:dyDescent="0.2">
      <c r="A216" s="136"/>
      <c r="B216" s="139"/>
      <c r="C216" s="134"/>
      <c r="D216" s="143">
        <v>1</v>
      </c>
      <c r="E216" s="44" t="s">
        <v>3</v>
      </c>
      <c r="F216" s="20">
        <v>8.6864999999999998E-2</v>
      </c>
      <c r="G216" s="19">
        <v>7.4295E-2</v>
      </c>
      <c r="H216" s="16">
        <v>8.6455000000000004E-2</v>
      </c>
      <c r="I216" s="21">
        <v>7.4834999999999999E-2</v>
      </c>
      <c r="J216" s="19">
        <v>8.6864999999999998E-2</v>
      </c>
      <c r="K216" s="17">
        <v>7.4295E-2</v>
      </c>
      <c r="L216" s="19">
        <v>8.6455000000000004E-2</v>
      </c>
      <c r="M216" s="21">
        <v>7.4834999999999999E-2</v>
      </c>
      <c r="N216" s="16">
        <v>8.6864999999999998E-2</v>
      </c>
      <c r="O216" s="17">
        <v>7.4295E-2</v>
      </c>
      <c r="P216" s="19">
        <v>8.6455000000000004E-2</v>
      </c>
      <c r="Q216" s="21">
        <v>7.4834999999999999E-2</v>
      </c>
      <c r="R216" s="9"/>
      <c r="S216" s="9"/>
    </row>
    <row r="217" spans="1:19" x14ac:dyDescent="0.2">
      <c r="A217" s="136"/>
      <c r="B217" s="139"/>
      <c r="C217" s="134"/>
      <c r="D217" s="144"/>
      <c r="E217" s="43" t="s">
        <v>4</v>
      </c>
      <c r="F217" s="26">
        <f>((1/$B212*F216)-1)</f>
        <v>0.26092321091595272</v>
      </c>
      <c r="G217" s="25">
        <f>((1/$C212*G216)-1)</f>
        <v>9.5554080955540854E-2</v>
      </c>
      <c r="H217" s="28">
        <f>((1/$B212*H216)-1)</f>
        <v>0.25497169400493536</v>
      </c>
      <c r="I217" s="27">
        <f>((1/$C212*I216)-1)</f>
        <v>0.10351692103516918</v>
      </c>
      <c r="J217" s="25">
        <f>((1/$B212*J216)-1)</f>
        <v>0.26092321091595272</v>
      </c>
      <c r="K217" s="29">
        <f>((1/$C212*K216)-1)</f>
        <v>9.5554080955540854E-2</v>
      </c>
      <c r="L217" s="25">
        <f>((1/$B212*L216)-1)</f>
        <v>0.25497169400493536</v>
      </c>
      <c r="M217" s="27">
        <f>((1/$C212*M216)-1)</f>
        <v>0.10351692103516918</v>
      </c>
      <c r="N217" s="28">
        <f>((1/$B212*N216)-1)</f>
        <v>0.26092321091595272</v>
      </c>
      <c r="O217" s="29">
        <f>((1/$C212*O216)-1)</f>
        <v>9.5554080955540854E-2</v>
      </c>
      <c r="P217" s="25">
        <f>((1/$B212*P216)-1)</f>
        <v>0.25497169400493536</v>
      </c>
      <c r="Q217" s="27">
        <f>((1/$C212*Q216)-1)</f>
        <v>0.10351692103516918</v>
      </c>
      <c r="R217" s="25"/>
      <c r="S217" s="25"/>
    </row>
    <row r="218" spans="1:19" x14ac:dyDescent="0.2">
      <c r="A218" s="136"/>
      <c r="B218" s="139"/>
      <c r="C218" s="134"/>
      <c r="D218" s="144"/>
      <c r="E218" s="43" t="s">
        <v>2</v>
      </c>
      <c r="F218" s="10"/>
      <c r="G218" s="9"/>
      <c r="H218" s="13"/>
      <c r="I218" s="11"/>
      <c r="J218" s="9"/>
      <c r="K218" s="15"/>
      <c r="L218" s="9"/>
      <c r="M218" s="11"/>
      <c r="N218" s="13"/>
      <c r="O218" s="15"/>
      <c r="P218" s="9"/>
      <c r="Q218" s="11"/>
      <c r="R218" s="9"/>
      <c r="S218" s="9"/>
    </row>
    <row r="219" spans="1:19" x14ac:dyDescent="0.2">
      <c r="A219" s="136"/>
      <c r="B219" s="139"/>
      <c r="C219" s="134"/>
      <c r="D219" s="144"/>
      <c r="E219" s="61" t="s">
        <v>31</v>
      </c>
      <c r="F219" s="72">
        <f>IF(G217&lt;0,1,0)</f>
        <v>0</v>
      </c>
      <c r="G219" s="77"/>
      <c r="H219" s="78">
        <f>IF(I217&lt;0,1,0)</f>
        <v>0</v>
      </c>
      <c r="I219" s="73"/>
      <c r="J219" s="95">
        <f>IF(K217&lt;0,1,0)</f>
        <v>0</v>
      </c>
      <c r="K219" s="77"/>
      <c r="L219" s="78">
        <f>IF(M217&lt;0,1,0)</f>
        <v>0</v>
      </c>
      <c r="M219" s="73"/>
      <c r="N219" s="78">
        <f>IF(O217&lt;0,1,0)</f>
        <v>0</v>
      </c>
      <c r="O219" s="77"/>
      <c r="P219" s="78">
        <f>IF(Q217&lt;0,1,0)</f>
        <v>0</v>
      </c>
      <c r="Q219" s="73"/>
      <c r="R219" s="64"/>
      <c r="S219" s="64"/>
    </row>
    <row r="220" spans="1:19" x14ac:dyDescent="0.2">
      <c r="A220" s="136"/>
      <c r="B220" s="139"/>
      <c r="C220" s="134"/>
      <c r="D220" s="143" t="s">
        <v>35</v>
      </c>
      <c r="E220" s="44" t="s">
        <v>3</v>
      </c>
      <c r="F220" s="20">
        <v>8.6029999999999995E-2</v>
      </c>
      <c r="G220" s="19">
        <v>7.6259999999999994E-2</v>
      </c>
      <c r="H220" s="16">
        <v>8.4750000000000006E-2</v>
      </c>
      <c r="I220" s="21">
        <v>7.4099999999999999E-2</v>
      </c>
      <c r="J220" s="19">
        <v>8.6860000000000007E-2</v>
      </c>
      <c r="K220" s="17">
        <v>8.7084999999999996E-2</v>
      </c>
      <c r="L220" s="19">
        <v>8.4934999999999997E-2</v>
      </c>
      <c r="M220" s="21">
        <v>8.2580000000000001E-2</v>
      </c>
      <c r="N220" s="16">
        <v>8.8609999999999994E-2</v>
      </c>
      <c r="O220" s="17">
        <v>8.0769999999999995E-2</v>
      </c>
      <c r="P220" s="19">
        <v>8.7294999999999998E-2</v>
      </c>
      <c r="Q220" s="21">
        <v>7.8740000000000004E-2</v>
      </c>
      <c r="R220" s="9"/>
      <c r="S220" s="9"/>
    </row>
    <row r="221" spans="1:19" x14ac:dyDescent="0.2">
      <c r="A221" s="136"/>
      <c r="B221" s="139"/>
      <c r="C221" s="134"/>
      <c r="D221" s="144"/>
      <c r="E221" s="43" t="s">
        <v>4</v>
      </c>
      <c r="F221" s="26">
        <f>((1/$B212*F220)-1)</f>
        <v>0.2488024386703438</v>
      </c>
      <c r="G221" s="25">
        <f>((1/$C212*G220)-1)</f>
        <v>0.12452997124529963</v>
      </c>
      <c r="H221" s="28">
        <f>((1/$B212*H220)-1)</f>
        <v>0.23022209319204512</v>
      </c>
      <c r="I221" s="27">
        <f>((1/$C212*I220)-1)</f>
        <v>9.2678610926786087E-2</v>
      </c>
      <c r="J221" s="25">
        <f>((1/$B212*J220)-1)</f>
        <v>0.26085063144142828</v>
      </c>
      <c r="K221" s="29">
        <f>((1/$C212*K220)-1)</f>
        <v>0.28415542284155415</v>
      </c>
      <c r="L221" s="25">
        <f>((1/$B212*L220)-1)</f>
        <v>0.2329075337494555</v>
      </c>
      <c r="M221" s="27">
        <f>((1/$C212*M220)-1)</f>
        <v>0.21772469217724688</v>
      </c>
      <c r="N221" s="28">
        <f>((1/$B212*N220)-1)</f>
        <v>0.28625344752503956</v>
      </c>
      <c r="O221" s="29">
        <f>((1/$C212*O220)-1)</f>
        <v>0.1910344319103443</v>
      </c>
      <c r="P221" s="25">
        <f>((1/$B212*P220)-1)</f>
        <v>0.26716504572506872</v>
      </c>
      <c r="Q221" s="27">
        <f>((1/$C212*Q220)-1)</f>
        <v>0.16110005161100061</v>
      </c>
      <c r="R221" s="25"/>
      <c r="S221" s="25"/>
    </row>
    <row r="222" spans="1:19" x14ac:dyDescent="0.2">
      <c r="A222" s="136"/>
      <c r="B222" s="139"/>
      <c r="C222" s="134"/>
      <c r="D222" s="144"/>
      <c r="E222" s="43" t="s">
        <v>2</v>
      </c>
      <c r="F222" s="10"/>
      <c r="G222" s="9"/>
      <c r="H222" s="13"/>
      <c r="I222" s="11"/>
      <c r="J222" s="9"/>
      <c r="K222" s="15"/>
      <c r="L222" s="9"/>
      <c r="M222" s="11"/>
      <c r="N222" s="13"/>
      <c r="O222" s="15"/>
      <c r="P222" s="9"/>
      <c r="Q222" s="11"/>
      <c r="R222" s="9"/>
      <c r="S222" s="9"/>
    </row>
    <row r="223" spans="1:19" x14ac:dyDescent="0.2">
      <c r="A223" s="136"/>
      <c r="B223" s="139"/>
      <c r="C223" s="134"/>
      <c r="D223" s="145"/>
      <c r="E223" s="61" t="s">
        <v>31</v>
      </c>
      <c r="F223" s="72">
        <f>IF(G221&lt;0,1,0)</f>
        <v>0</v>
      </c>
      <c r="G223" s="77"/>
      <c r="H223" s="78">
        <f>IF(I221&lt;0,1,0)</f>
        <v>0</v>
      </c>
      <c r="I223" s="73"/>
      <c r="J223" s="95">
        <f>IF(K221&lt;0,1,0)</f>
        <v>0</v>
      </c>
      <c r="K223" s="77"/>
      <c r="L223" s="78">
        <f>IF(M221&lt;0,1,0)</f>
        <v>0</v>
      </c>
      <c r="M223" s="73"/>
      <c r="N223" s="78">
        <f>IF(O221&lt;0,1,0)</f>
        <v>0</v>
      </c>
      <c r="O223" s="77"/>
      <c r="P223" s="78">
        <f>IF(Q221&lt;0,1,0)</f>
        <v>0</v>
      </c>
      <c r="Q223" s="73"/>
      <c r="R223" s="64"/>
      <c r="S223" s="64"/>
    </row>
    <row r="224" spans="1:19" x14ac:dyDescent="0.2">
      <c r="A224" s="136"/>
      <c r="B224" s="139"/>
      <c r="C224" s="134"/>
      <c r="D224" s="143" t="s">
        <v>36</v>
      </c>
      <c r="E224" s="44" t="s">
        <v>3</v>
      </c>
      <c r="F224" s="10">
        <v>7.4740000000000001E-2</v>
      </c>
      <c r="G224" s="9">
        <v>6.9544999999999996E-2</v>
      </c>
      <c r="H224" s="13">
        <v>7.4594999999999995E-2</v>
      </c>
      <c r="I224" s="11">
        <v>6.9415000000000004E-2</v>
      </c>
      <c r="J224" s="9">
        <v>7.7340000000000006E-2</v>
      </c>
      <c r="K224" s="15">
        <v>7.2815000000000005E-2</v>
      </c>
      <c r="L224" s="9">
        <v>7.7265E-2</v>
      </c>
      <c r="M224" s="11">
        <v>7.3690000000000005E-2</v>
      </c>
      <c r="N224" s="13">
        <v>7.7505000000000004E-2</v>
      </c>
      <c r="O224" s="15">
        <v>7.2745000000000004E-2</v>
      </c>
      <c r="P224" s="9">
        <v>7.6649999999999996E-2</v>
      </c>
      <c r="Q224" s="11">
        <v>7.1885000000000004E-2</v>
      </c>
      <c r="R224" s="9"/>
      <c r="S224" s="9"/>
    </row>
    <row r="225" spans="1:26" x14ac:dyDescent="0.2">
      <c r="A225" s="136"/>
      <c r="B225" s="139"/>
      <c r="C225" s="134"/>
      <c r="D225" s="144"/>
      <c r="E225" s="43" t="s">
        <v>4</v>
      </c>
      <c r="F225" s="26">
        <f>((1/$B212*F224)-1)</f>
        <v>8.4917985193787127E-2</v>
      </c>
      <c r="G225" s="25">
        <f>((1/$C212*G224)-1)</f>
        <v>2.5510580255105664E-2</v>
      </c>
      <c r="H225" s="28">
        <f>((1/$B212*H224)-1)</f>
        <v>8.2813180432573352E-2</v>
      </c>
      <c r="I225" s="27">
        <f>((1/$C212*I224)-1)</f>
        <v>2.3593600235936041E-2</v>
      </c>
      <c r="J225" s="25">
        <f>((1/$B212*J224)-1)</f>
        <v>0.12265931194658131</v>
      </c>
      <c r="K225" s="29">
        <f>((1/$C212*K224)-1)</f>
        <v>7.3730000737300072E-2</v>
      </c>
      <c r="L225" s="25">
        <f>((1/$B212*L224)-1)</f>
        <v>0.12157061982871231</v>
      </c>
      <c r="M225" s="27">
        <f>((1/$C212*M224)-1)</f>
        <v>8.6632750866327601E-2</v>
      </c>
      <c r="N225" s="28">
        <f>((1/$B212*N224)-1)</f>
        <v>0.12505443460589327</v>
      </c>
      <c r="O225" s="29">
        <f>((1/$C212*O224)-1)</f>
        <v>7.2697780726977967E-2</v>
      </c>
      <c r="P225" s="25">
        <f>((1/$B212*P224)-1)</f>
        <v>0.11264334446218593</v>
      </c>
      <c r="Q225" s="27">
        <f>((1/$C212*Q224)-1)</f>
        <v>6.0016220600162207E-2</v>
      </c>
      <c r="R225" s="25"/>
      <c r="S225" s="25"/>
    </row>
    <row r="226" spans="1:26" x14ac:dyDescent="0.2">
      <c r="A226" s="136"/>
      <c r="B226" s="139"/>
      <c r="C226" s="134"/>
      <c r="D226" s="144"/>
      <c r="E226" s="43" t="s">
        <v>2</v>
      </c>
      <c r="F226" s="10"/>
      <c r="G226" s="9"/>
      <c r="H226" s="13"/>
      <c r="I226" s="11"/>
      <c r="J226" s="9"/>
      <c r="K226" s="15"/>
      <c r="L226" s="9"/>
      <c r="M226" s="11"/>
      <c r="N226" s="13"/>
      <c r="O226" s="15"/>
      <c r="P226" s="9"/>
      <c r="Q226" s="11"/>
      <c r="R226" s="9"/>
      <c r="S226" s="9"/>
    </row>
    <row r="227" spans="1:26" ht="17" thickBot="1" x14ac:dyDescent="0.25">
      <c r="A227" s="137"/>
      <c r="B227" s="140"/>
      <c r="C227" s="147"/>
      <c r="D227" s="146"/>
      <c r="E227" s="62" t="s">
        <v>31</v>
      </c>
      <c r="F227" s="86">
        <f>IF(G225&lt;0,1,0)</f>
        <v>0</v>
      </c>
      <c r="G227" s="87"/>
      <c r="H227" s="88">
        <f>IF(I225&lt;0,1,0)</f>
        <v>0</v>
      </c>
      <c r="I227" s="89"/>
      <c r="J227" s="96">
        <f>IF(K225&lt;0,1,0)</f>
        <v>0</v>
      </c>
      <c r="K227" s="87"/>
      <c r="L227" s="88">
        <f>IF(M225&lt;0,1,0)</f>
        <v>0</v>
      </c>
      <c r="M227" s="89"/>
      <c r="N227" s="88">
        <f>IF(O225&lt;0,1,0)</f>
        <v>0</v>
      </c>
      <c r="O227" s="87"/>
      <c r="P227" s="88">
        <f>IF(Q225&lt;0,1,0)</f>
        <v>0</v>
      </c>
      <c r="Q227" s="89"/>
      <c r="R227" s="64"/>
      <c r="S227" s="64"/>
    </row>
    <row r="228" spans="1:26" ht="17" thickBot="1" x14ac:dyDescent="0.25"/>
    <row r="229" spans="1:26" ht="16" customHeight="1" thickBot="1" x14ac:dyDescent="0.25">
      <c r="S229" s="110" t="s">
        <v>23</v>
      </c>
      <c r="T229" s="111"/>
      <c r="U229" s="111"/>
      <c r="V229" s="112"/>
      <c r="X229" s="199" t="s">
        <v>24</v>
      </c>
      <c r="Y229" s="200"/>
    </row>
    <row r="230" spans="1:26" ht="52" customHeight="1" thickBot="1" x14ac:dyDescent="0.25">
      <c r="S230" s="113"/>
      <c r="T230" s="114"/>
      <c r="U230" s="114"/>
      <c r="V230" s="115"/>
      <c r="X230" s="71" t="s">
        <v>30</v>
      </c>
      <c r="Y230" s="74" t="s">
        <v>29</v>
      </c>
    </row>
    <row r="231" spans="1:26" ht="16" customHeight="1" x14ac:dyDescent="0.2">
      <c r="A231" s="110" t="s">
        <v>25</v>
      </c>
      <c r="B231" s="111"/>
      <c r="C231" s="112"/>
      <c r="D231" s="166" t="s">
        <v>34</v>
      </c>
      <c r="E231" s="60" t="s">
        <v>22</v>
      </c>
      <c r="F231" s="120">
        <f t="shared" ref="F231" si="0">AVERAGE(G5,G21,G37,G53,G69,G85,G101,G117,G133,G149,G165,G181,G197,G213)</f>
        <v>0.13486023043358616</v>
      </c>
      <c r="G231" s="121"/>
      <c r="H231" s="118">
        <f t="shared" ref="H231" si="1">AVERAGE(I5,I21,I37,I53,I69,I85,I101,I117,I133,I149,I165,I181,I197,I213)</f>
        <v>8.967702189173922E-2</v>
      </c>
      <c r="I231" s="122"/>
      <c r="J231" s="120">
        <f t="shared" ref="J231" si="2">AVERAGE(K5,K21,K37,K53,K69,K85,K101,K117,K133,K149,K165,K181,K197,K213)</f>
        <v>0.35997421533762453</v>
      </c>
      <c r="K231" s="121"/>
      <c r="L231" s="118">
        <f t="shared" ref="L231" si="3">AVERAGE(M5,M21,M37,M53,M69,M85,M101,M117,M133,M149,M165,M181,M197,M213)</f>
        <v>0.42283101566813935</v>
      </c>
      <c r="M231" s="122"/>
      <c r="N231" s="120">
        <f t="shared" ref="N231" si="4">AVERAGE(O5,O21,O37,O53,O69,O85,O101,O117,O133,O149,O165,O181,O197,O213)</f>
        <v>0.17529618357457727</v>
      </c>
      <c r="O231" s="121"/>
      <c r="P231" s="118">
        <f t="shared" ref="P231" si="5">AVERAGE(Q5,Q21,Q37,Q53,Q69,Q85,Q101,Q117,Q133,Q149,Q165,Q181,Q197,Q213)</f>
        <v>0.24014320941236494</v>
      </c>
      <c r="Q231" s="122"/>
      <c r="R231" s="34"/>
      <c r="S231" s="66" t="s">
        <v>22</v>
      </c>
      <c r="T231" s="37">
        <f>AVERAGE(F231,H231)</f>
        <v>0.1122686261626627</v>
      </c>
      <c r="U231" s="38">
        <f>AVERAGE(J231:M231)</f>
        <v>0.39140261550288191</v>
      </c>
      <c r="V231" s="39">
        <f>AVERAGE(N231:Q231)</f>
        <v>0.20771969649347111</v>
      </c>
      <c r="W231" s="3"/>
      <c r="X231" s="184">
        <f>AVERAGE(T231:V231)</f>
        <v>0.23713031271967192</v>
      </c>
      <c r="Y231" s="181">
        <f>RANK(X231,X$231:X$246,1)</f>
        <v>4</v>
      </c>
    </row>
    <row r="232" spans="1:26" ht="16" customHeight="1" x14ac:dyDescent="0.2">
      <c r="A232" s="173"/>
      <c r="B232" s="174"/>
      <c r="C232" s="175"/>
      <c r="D232" s="167"/>
      <c r="E232" s="75" t="s">
        <v>28</v>
      </c>
      <c r="F232" s="127">
        <f>RANK(F231,$F231:$Q231,1)</f>
        <v>2</v>
      </c>
      <c r="G232" s="128"/>
      <c r="H232" s="129">
        <f>RANK(H231,$F231:$Q231,1)</f>
        <v>1</v>
      </c>
      <c r="I232" s="130"/>
      <c r="J232" s="127">
        <f>RANK(J231,$F231:$Q231,1)</f>
        <v>5</v>
      </c>
      <c r="K232" s="128"/>
      <c r="L232" s="129">
        <f>RANK(L231,$F231:$Q231,1)</f>
        <v>6</v>
      </c>
      <c r="M232" s="130"/>
      <c r="N232" s="127">
        <f>RANK(N231,$F231:$Q231,1)</f>
        <v>3</v>
      </c>
      <c r="O232" s="128"/>
      <c r="P232" s="129">
        <f>RANK(P231,$F231:$Q231,1)</f>
        <v>4</v>
      </c>
      <c r="Q232" s="130"/>
      <c r="R232" s="34"/>
      <c r="S232" s="67" t="s">
        <v>28</v>
      </c>
      <c r="T232" s="36">
        <f>RANK(T231,$T231:$V231,1)</f>
        <v>1</v>
      </c>
      <c r="U232" s="40">
        <f>RANK(U231,$T231:$V231,1)</f>
        <v>3</v>
      </c>
      <c r="V232" s="1">
        <f>RANK(V231,$T231:$V231,1)</f>
        <v>2</v>
      </c>
      <c r="W232" s="3"/>
      <c r="X232" s="185"/>
      <c r="Y232" s="182"/>
    </row>
    <row r="233" spans="1:26" ht="16" customHeight="1" x14ac:dyDescent="0.2">
      <c r="A233" s="173"/>
      <c r="B233" s="174"/>
      <c r="C233" s="175"/>
      <c r="D233" s="167"/>
      <c r="E233" s="90" t="s">
        <v>37</v>
      </c>
      <c r="F233" s="123">
        <f t="shared" ref="F233" si="6">SUM(F7,F23,F39,F55,F71,F87,F103,F119,F135,F151,F167,F183,F199,F215)</f>
        <v>6</v>
      </c>
      <c r="G233" s="124"/>
      <c r="H233" s="180">
        <f>SUM(H7,H23,H39,H55,H71,H87,H103,H119,H135,H151,H167,H183,H199,H215)</f>
        <v>5</v>
      </c>
      <c r="I233" s="126"/>
      <c r="J233" s="123">
        <f t="shared" ref="J233" si="7">SUM(J7,J23,J39,J55,J71,J87,J103,J119,J135,J151,J167,J183,J199,J215)</f>
        <v>4</v>
      </c>
      <c r="K233" s="124"/>
      <c r="L233" s="180">
        <f t="shared" ref="L233" si="8">SUM(L7,L23,L39,L55,L71,L87,L103,L119,L135,L151,L167,L183,L199,L215)</f>
        <v>4</v>
      </c>
      <c r="M233" s="126"/>
      <c r="N233" s="123">
        <f t="shared" ref="N233" si="9">SUM(N7,N23,N39,N55,N71,N87,N103,N119,N135,N151,N167,N183,N199,N215)</f>
        <v>4</v>
      </c>
      <c r="O233" s="124"/>
      <c r="P233" s="180">
        <f t="shared" ref="P233" si="10">SUM(P7,P23,P39,P55,P71,P87,P103,P119,P135,P151,P167,P183,P199,P215)</f>
        <v>6</v>
      </c>
      <c r="Q233" s="126"/>
      <c r="R233" s="49"/>
      <c r="S233" s="68" t="s">
        <v>39</v>
      </c>
      <c r="T233" s="48">
        <f>SUM(F233,H233)</f>
        <v>11</v>
      </c>
      <c r="U233" s="58">
        <f>SUM(J233:M233)</f>
        <v>8</v>
      </c>
      <c r="V233" s="56">
        <f>SUM(N233:Q233)</f>
        <v>10</v>
      </c>
      <c r="W233" s="3"/>
      <c r="X233" s="185"/>
      <c r="Y233" s="182"/>
    </row>
    <row r="234" spans="1:26" ht="16" customHeight="1" thickBot="1" x14ac:dyDescent="0.25">
      <c r="A234" s="173"/>
      <c r="B234" s="174"/>
      <c r="C234" s="175"/>
      <c r="D234" s="168"/>
      <c r="E234" s="76" t="s">
        <v>32</v>
      </c>
      <c r="F234" s="169">
        <f>RANK(F233,$F233:$Q233)</f>
        <v>1</v>
      </c>
      <c r="G234" s="170"/>
      <c r="H234" s="171">
        <f t="shared" ref="H234" si="11">RANK(H233,$F233:$Q233)</f>
        <v>3</v>
      </c>
      <c r="I234" s="172"/>
      <c r="J234" s="169">
        <f t="shared" ref="J234" si="12">RANK(J233,$F233:$Q233)</f>
        <v>4</v>
      </c>
      <c r="K234" s="170"/>
      <c r="L234" s="171">
        <f t="shared" ref="L234" si="13">RANK(L233,$F233:$Q233)</f>
        <v>4</v>
      </c>
      <c r="M234" s="172"/>
      <c r="N234" s="169">
        <f t="shared" ref="N234" si="14">RANK(N233,$F233:$Q233)</f>
        <v>4</v>
      </c>
      <c r="O234" s="170"/>
      <c r="P234" s="171">
        <f t="shared" ref="P234" si="15">RANK(P233,$F233:$Q233)</f>
        <v>1</v>
      </c>
      <c r="Q234" s="172"/>
      <c r="R234" s="34"/>
      <c r="S234" s="69" t="s">
        <v>32</v>
      </c>
      <c r="T234" s="47">
        <f>RANK(T233,$T233:$V233)</f>
        <v>1</v>
      </c>
      <c r="U234" s="50">
        <f>RANK(U233,$T233:$V233)</f>
        <v>3</v>
      </c>
      <c r="V234" s="41">
        <f>RANK(V233,$T233:$V233)</f>
        <v>2</v>
      </c>
      <c r="W234" s="3"/>
      <c r="X234" s="186"/>
      <c r="Y234" s="183"/>
    </row>
    <row r="235" spans="1:26" x14ac:dyDescent="0.2">
      <c r="A235" s="173"/>
      <c r="B235" s="174"/>
      <c r="C235" s="175"/>
      <c r="D235" s="166">
        <v>1</v>
      </c>
      <c r="E235" s="60" t="s">
        <v>22</v>
      </c>
      <c r="F235" s="120">
        <f t="shared" ref="F235" si="16">AVERAGE(G9,G25,G41,G57,G73,G89,G105,G121,G137,G153,G169,G185,G201,G217)</f>
        <v>0.11696767966892553</v>
      </c>
      <c r="G235" s="121"/>
      <c r="H235" s="118">
        <f t="shared" ref="H235" si="17">AVERAGE(I9,I25,I41,I57,I73,I89,I105,I121,I137,I153,I169,I185,I201,I217)</f>
        <v>9.2296503194219628E-2</v>
      </c>
      <c r="I235" s="122"/>
      <c r="J235" s="120">
        <f t="shared" ref="J235" si="18">AVERAGE(K9,K25,K41,K57,K73,K89,K105,K121,K137,K153,K169,K185,K201,K217)</f>
        <v>0.11696767966892553</v>
      </c>
      <c r="K235" s="121"/>
      <c r="L235" s="118">
        <f t="shared" ref="L235" si="19">AVERAGE(M9,M25,M41,M57,M73,M89,M105,M121,M137,M153,M169,M185,M201,M217)</f>
        <v>9.2296503194219628E-2</v>
      </c>
      <c r="M235" s="122"/>
      <c r="N235" s="120">
        <f t="shared" ref="N235" si="20">AVERAGE(O9,O25,O41,O57,O73,O89,O105,O121,O137,O153,O169,O185,O201,O217)</f>
        <v>0.11696767966892553</v>
      </c>
      <c r="O235" s="121"/>
      <c r="P235" s="118">
        <f t="shared" ref="P235" si="21">AVERAGE(Q9,Q25,Q41,Q57,Q73,Q89,Q105,Q121,Q137,Q153,Q169,Q185,Q201,Q217)</f>
        <v>9.2296503194219628E-2</v>
      </c>
      <c r="Q235" s="122"/>
      <c r="R235" s="34"/>
      <c r="S235" s="66" t="s">
        <v>22</v>
      </c>
      <c r="T235" s="84">
        <f>AVERAGE(F235,H235)</f>
        <v>0.10463209143157258</v>
      </c>
      <c r="U235" s="38">
        <f>AVERAGE(J235:M235)</f>
        <v>0.10463209143157258</v>
      </c>
      <c r="V235" s="85">
        <f>AVERAGE(N235:Q235)</f>
        <v>0.10463209143157258</v>
      </c>
      <c r="W235" s="3"/>
      <c r="X235" s="184">
        <f>AVERAGE(T235:V235)</f>
        <v>0.10463209143157258</v>
      </c>
      <c r="Y235" s="181">
        <f>RANK(X235,X$231:X$246,1)</f>
        <v>1</v>
      </c>
      <c r="Z235" s="3"/>
    </row>
    <row r="236" spans="1:26" x14ac:dyDescent="0.2">
      <c r="A236" s="173"/>
      <c r="B236" s="174"/>
      <c r="C236" s="175"/>
      <c r="D236" s="167"/>
      <c r="E236" s="75" t="s">
        <v>28</v>
      </c>
      <c r="F236" s="127">
        <f>RANK(F235,$F235:$Q235,1)</f>
        <v>4</v>
      </c>
      <c r="G236" s="128"/>
      <c r="H236" s="129">
        <f>RANK(H235,$F235:$Q235,1)</f>
        <v>1</v>
      </c>
      <c r="I236" s="130"/>
      <c r="J236" s="127">
        <f>RANK(J235,$F235:$Q235,1)</f>
        <v>4</v>
      </c>
      <c r="K236" s="128"/>
      <c r="L236" s="129">
        <f>RANK(L235,$F235:$Q235,1)</f>
        <v>1</v>
      </c>
      <c r="M236" s="130"/>
      <c r="N236" s="127">
        <f>RANK(N235,$F235:$Q235,1)</f>
        <v>4</v>
      </c>
      <c r="O236" s="128"/>
      <c r="P236" s="129">
        <f>RANK(P235,$F235:$Q235,1)</f>
        <v>1</v>
      </c>
      <c r="Q236" s="130"/>
      <c r="R236" s="34"/>
      <c r="S236" s="67" t="s">
        <v>28</v>
      </c>
      <c r="T236" s="82">
        <f>RANK(T235,$T235:$V235,1)</f>
        <v>1</v>
      </c>
      <c r="U236" s="40">
        <f>RANK(U235,$T235:$V235,1)</f>
        <v>1</v>
      </c>
      <c r="V236" s="83">
        <f>RANK(V235,$T235:$V235,1)</f>
        <v>1</v>
      </c>
      <c r="W236" s="3"/>
      <c r="X236" s="185"/>
      <c r="Y236" s="182"/>
      <c r="Z236" s="3"/>
    </row>
    <row r="237" spans="1:26" x14ac:dyDescent="0.2">
      <c r="A237" s="173"/>
      <c r="B237" s="174"/>
      <c r="C237" s="175"/>
      <c r="D237" s="167"/>
      <c r="E237" s="90" t="s">
        <v>37</v>
      </c>
      <c r="F237" s="123">
        <f t="shared" ref="F237" si="22">SUM(F11,F27,F43,F59,F75,F91,F107,F123,F139,F155,F171,F187,F203,F219)</f>
        <v>4</v>
      </c>
      <c r="G237" s="124"/>
      <c r="H237" s="125">
        <f t="shared" ref="H237" si="23">SUM(H11,H27,H43,H59,H75,H91,H107,H123,H139,H155,H171,H187,H203,H219)</f>
        <v>4</v>
      </c>
      <c r="I237" s="126"/>
      <c r="J237" s="123">
        <f>SUM(J11,J27,J43,J59,J75,J91,J107,J123,J139,J155,J171,J187,J203,J219)</f>
        <v>4</v>
      </c>
      <c r="K237" s="124"/>
      <c r="L237" s="125">
        <f>SUM(L11,L27,L43,L59,L75,L91,L107,L123,L139,L155,L171,L187,L203,L219)</f>
        <v>4</v>
      </c>
      <c r="M237" s="126"/>
      <c r="N237" s="123">
        <f t="shared" ref="N237" si="24">SUM(N11,N27,N43,N59,N75,N91,N107,N123,N139,N155,N171,N187,N203,N219)</f>
        <v>4</v>
      </c>
      <c r="O237" s="124"/>
      <c r="P237" s="125">
        <f t="shared" ref="P237" si="25">SUM(P11,P27,P43,P59,P75,P91,P107,P123,P139,P155,P171,P187,P203,P219)</f>
        <v>4</v>
      </c>
      <c r="Q237" s="126"/>
      <c r="R237" s="49"/>
      <c r="S237" s="68" t="s">
        <v>39</v>
      </c>
      <c r="T237" s="81">
        <f>SUM(F237,H237)</f>
        <v>8</v>
      </c>
      <c r="U237" s="58">
        <f>SUM(J237:M237)</f>
        <v>8</v>
      </c>
      <c r="V237" s="56">
        <f>SUM(N237:Q237)</f>
        <v>8</v>
      </c>
      <c r="W237" s="3"/>
      <c r="X237" s="185"/>
      <c r="Y237" s="182"/>
      <c r="Z237" s="3"/>
    </row>
    <row r="238" spans="1:26" ht="17" thickBot="1" x14ac:dyDescent="0.25">
      <c r="A238" s="173"/>
      <c r="B238" s="174"/>
      <c r="C238" s="175"/>
      <c r="D238" s="168"/>
      <c r="E238" s="76" t="s">
        <v>32</v>
      </c>
      <c r="F238" s="169">
        <f t="shared" ref="F238" si="26">RANK(F237,$F237:$Q237)</f>
        <v>1</v>
      </c>
      <c r="G238" s="170"/>
      <c r="H238" s="171">
        <f t="shared" ref="H238" si="27">RANK(H237,$F237:$Q237)</f>
        <v>1</v>
      </c>
      <c r="I238" s="172"/>
      <c r="J238" s="169">
        <f>RANK(J237,$F237:$Q237)</f>
        <v>1</v>
      </c>
      <c r="K238" s="170"/>
      <c r="L238" s="171">
        <f t="shared" ref="L238" si="28">RANK(L237,$F237:$Q237)</f>
        <v>1</v>
      </c>
      <c r="M238" s="172"/>
      <c r="N238" s="169">
        <f t="shared" ref="N238" si="29">RANK(N237,$F237:$Q237)</f>
        <v>1</v>
      </c>
      <c r="O238" s="170"/>
      <c r="P238" s="171">
        <f t="shared" ref="P238" si="30">RANK(P237,$F237:$Q237)</f>
        <v>1</v>
      </c>
      <c r="Q238" s="172"/>
      <c r="R238" s="34"/>
      <c r="S238" s="69" t="s">
        <v>32</v>
      </c>
      <c r="T238" s="79">
        <f>RANK(T237,$T237:$V237)</f>
        <v>1</v>
      </c>
      <c r="U238" s="50">
        <f>RANK(U237,$T237:$V237)</f>
        <v>1</v>
      </c>
      <c r="V238" s="80">
        <f>RANK(V237,$T237:$V237)</f>
        <v>1</v>
      </c>
      <c r="W238" s="3"/>
      <c r="X238" s="186"/>
      <c r="Y238" s="183"/>
      <c r="Z238" s="3"/>
    </row>
    <row r="239" spans="1:26" x14ac:dyDescent="0.2">
      <c r="A239" s="173"/>
      <c r="B239" s="174"/>
      <c r="C239" s="175"/>
      <c r="D239" s="166" t="s">
        <v>35</v>
      </c>
      <c r="E239" s="60" t="s">
        <v>22</v>
      </c>
      <c r="F239" s="120">
        <f t="shared" ref="F239" si="31">AVERAGE(G13,G29,G45,G61,G77,G93,G109,G125,G141,G157,G173,G189,G205,G221)</f>
        <v>0.11504451843517216</v>
      </c>
      <c r="G239" s="121"/>
      <c r="H239" s="118">
        <f t="shared" ref="H239" si="32">AVERAGE(I13,I29,I45,I61,I77,I93,I109,I125,I141,I157,I173,I189,I205,I221)</f>
        <v>8.7889919595614027E-2</v>
      </c>
      <c r="I239" s="122"/>
      <c r="J239" s="120">
        <f t="shared" ref="J239" si="33">AVERAGE(K13,K29,K45,K61,K77,K93,K109,K125,K141,K157,K173,K189,K205,K221)</f>
        <v>0.12859039339642234</v>
      </c>
      <c r="K239" s="121"/>
      <c r="L239" s="118">
        <f t="shared" ref="L239" si="34">AVERAGE(M13,M29,M45,M61,M77,M93,M109,M125,M141,M157,M173,M189,M205,M221)</f>
        <v>9.6682009408693828E-2</v>
      </c>
      <c r="M239" s="122"/>
      <c r="N239" s="120">
        <f t="shared" ref="N239" si="35">AVERAGE(O13,O29,O45,O61,O77,O93,O109,O125,O141,O157,O173,O189,O205,O221)</f>
        <v>0.11974530185155742</v>
      </c>
      <c r="O239" s="121"/>
      <c r="P239" s="118">
        <f t="shared" ref="P239" si="36">AVERAGE(Q13,Q29,Q45,Q61,Q77,Q93,Q109,Q125,Q141,Q157,Q173,Q189,Q205,Q221)</f>
        <v>9.2938882485411781E-2</v>
      </c>
      <c r="Q239" s="122"/>
      <c r="R239" s="34"/>
      <c r="S239" s="66" t="s">
        <v>22</v>
      </c>
      <c r="T239" s="84">
        <f>AVERAGE(F239,H239)</f>
        <v>0.1014672190153931</v>
      </c>
      <c r="U239" s="38">
        <f>AVERAGE(J239:M239)</f>
        <v>0.11263620140255809</v>
      </c>
      <c r="V239" s="85">
        <f>AVERAGE(N239:Q239)</f>
        <v>0.1063420921684846</v>
      </c>
      <c r="W239" s="3"/>
      <c r="X239" s="184">
        <f>AVERAGE(T239:V239)</f>
        <v>0.10681517086214526</v>
      </c>
      <c r="Y239" s="181">
        <f>RANK(X239,X$231:X$246,1)</f>
        <v>2</v>
      </c>
      <c r="Z239" s="3"/>
    </row>
    <row r="240" spans="1:26" x14ac:dyDescent="0.2">
      <c r="A240" s="173"/>
      <c r="B240" s="174"/>
      <c r="C240" s="175"/>
      <c r="D240" s="167"/>
      <c r="E240" s="75" t="s">
        <v>28</v>
      </c>
      <c r="F240" s="127">
        <f>RANK(F239,$F239:$Q239,1)</f>
        <v>4</v>
      </c>
      <c r="G240" s="128"/>
      <c r="H240" s="129">
        <f>RANK(H239,$F239:$Q239,1)</f>
        <v>1</v>
      </c>
      <c r="I240" s="130"/>
      <c r="J240" s="127">
        <f>RANK(J239,$F239:$Q239,1)</f>
        <v>6</v>
      </c>
      <c r="K240" s="128"/>
      <c r="L240" s="129">
        <f>RANK(L239,$F239:$Q239,1)</f>
        <v>3</v>
      </c>
      <c r="M240" s="130"/>
      <c r="N240" s="127">
        <f>RANK(N239,$F239:$Q239,1)</f>
        <v>5</v>
      </c>
      <c r="O240" s="128"/>
      <c r="P240" s="129">
        <f>RANK(P239,$F239:$Q239,1)</f>
        <v>2</v>
      </c>
      <c r="Q240" s="130"/>
      <c r="R240" s="34"/>
      <c r="S240" s="67" t="s">
        <v>28</v>
      </c>
      <c r="T240" s="82">
        <f>RANK(T239,$T239:$V239,1)</f>
        <v>1</v>
      </c>
      <c r="U240" s="40">
        <f>RANK(U239,$T239:$V239,1)</f>
        <v>3</v>
      </c>
      <c r="V240" s="83">
        <f>RANK(V239,$T239:$V239,1)</f>
        <v>2</v>
      </c>
      <c r="W240" s="3"/>
      <c r="X240" s="185"/>
      <c r="Y240" s="182"/>
      <c r="Z240" s="3"/>
    </row>
    <row r="241" spans="1:26" x14ac:dyDescent="0.2">
      <c r="A241" s="173"/>
      <c r="B241" s="174"/>
      <c r="C241" s="175"/>
      <c r="D241" s="167"/>
      <c r="E241" s="90" t="s">
        <v>37</v>
      </c>
      <c r="F241" s="123">
        <f t="shared" ref="F241" si="37">SUM(F15,F31,F47,F63,F79,F95,F111,F127,F143,F159,F175,F191,F207,F223)</f>
        <v>6</v>
      </c>
      <c r="G241" s="124"/>
      <c r="H241" s="125">
        <f t="shared" ref="H241" si="38">SUM(H15,H31,H47,H63,H79,H95,H111,H127,H143,H159,H175,H191,H207,H223)</f>
        <v>4</v>
      </c>
      <c r="I241" s="126"/>
      <c r="J241" s="123">
        <f t="shared" ref="J241" si="39">SUM(J15,J31,J47,J63,J79,J95,J111,J127,J143,J159,J175,J191,J207,J223)</f>
        <v>3</v>
      </c>
      <c r="K241" s="124"/>
      <c r="L241" s="125">
        <f t="shared" ref="L241" si="40">SUM(L15,L31,L47,L63,L79,L95,L111,L127,L143,L159,L175,L191,L207,L223)</f>
        <v>5</v>
      </c>
      <c r="M241" s="126"/>
      <c r="N241" s="123">
        <f t="shared" ref="N241" si="41">SUM(N15,N31,N47,N63,N79,N95,N111,N127,N143,N159,N175,N191,N207,N223)</f>
        <v>7</v>
      </c>
      <c r="O241" s="124"/>
      <c r="P241" s="125">
        <f t="shared" ref="P241" si="42">SUM(P15,P31,P47,P63,P79,P95,P111,P127,P143,P159,P175,P191,P207,P223)</f>
        <v>6</v>
      </c>
      <c r="Q241" s="126"/>
      <c r="R241" s="49"/>
      <c r="S241" s="68" t="s">
        <v>39</v>
      </c>
      <c r="T241" s="81">
        <f>SUM(F241,H241)</f>
        <v>10</v>
      </c>
      <c r="U241" s="58">
        <f>SUM(J241:M241)</f>
        <v>8</v>
      </c>
      <c r="V241" s="56">
        <f>SUM(N241:Q241)</f>
        <v>13</v>
      </c>
      <c r="W241" s="3"/>
      <c r="X241" s="185"/>
      <c r="Y241" s="182"/>
      <c r="Z241" s="3"/>
    </row>
    <row r="242" spans="1:26" ht="17" thickBot="1" x14ac:dyDescent="0.25">
      <c r="A242" s="173"/>
      <c r="B242" s="174"/>
      <c r="C242" s="175"/>
      <c r="D242" s="168"/>
      <c r="E242" s="76" t="s">
        <v>32</v>
      </c>
      <c r="F242" s="169">
        <f>RANK(F241,$F241:$Q241)</f>
        <v>2</v>
      </c>
      <c r="G242" s="170"/>
      <c r="H242" s="171">
        <f t="shared" ref="H242" si="43">RANK(H241,$F241:$Q241)</f>
        <v>5</v>
      </c>
      <c r="I242" s="172"/>
      <c r="J242" s="169">
        <f t="shared" ref="J242" si="44">RANK(J241,$F241:$Q241)</f>
        <v>6</v>
      </c>
      <c r="K242" s="170"/>
      <c r="L242" s="171">
        <f t="shared" ref="L242" si="45">RANK(L241,$F241:$Q241)</f>
        <v>4</v>
      </c>
      <c r="M242" s="172"/>
      <c r="N242" s="169">
        <f t="shared" ref="N242" si="46">RANK(N241,$F241:$Q241)</f>
        <v>1</v>
      </c>
      <c r="O242" s="170"/>
      <c r="P242" s="171">
        <f t="shared" ref="P242" si="47">RANK(P241,$F241:$Q241)</f>
        <v>2</v>
      </c>
      <c r="Q242" s="172"/>
      <c r="R242" s="34"/>
      <c r="S242" s="69" t="s">
        <v>32</v>
      </c>
      <c r="T242" s="79">
        <f>RANK(T241,$T241:$V241)</f>
        <v>2</v>
      </c>
      <c r="U242" s="50">
        <f>RANK(U241,$T241:$V241)</f>
        <v>3</v>
      </c>
      <c r="V242" s="80">
        <f>RANK(V241,$T241:$V241)</f>
        <v>1</v>
      </c>
      <c r="W242" s="3"/>
      <c r="X242" s="186"/>
      <c r="Y242" s="183"/>
      <c r="Z242" s="3"/>
    </row>
    <row r="243" spans="1:26" x14ac:dyDescent="0.2">
      <c r="A243" s="173"/>
      <c r="B243" s="174"/>
      <c r="C243" s="175"/>
      <c r="D243" s="166" t="s">
        <v>36</v>
      </c>
      <c r="E243" s="60" t="s">
        <v>22</v>
      </c>
      <c r="F243" s="120">
        <f t="shared" ref="F243" si="48">AVERAGE(G17,G33,G49,G65,G81,G97,G113,G129,G145,G161,G177,G193,G209,G225)</f>
        <v>0.12133889484361747</v>
      </c>
      <c r="G243" s="121"/>
      <c r="H243" s="118">
        <f t="shared" ref="H243" si="49">AVERAGE(I17,I33,I49,I65,I81,I97,I113,I129,I145,I161,I177,I193,I209,I225)</f>
        <v>8.13670050734846E-2</v>
      </c>
      <c r="I243" s="122"/>
      <c r="J243" s="120">
        <f t="shared" ref="J243" si="50">AVERAGE(K17,K33,K49,K65,K81,K97,K113,K129,K145,K161,K177,K193,K209,K225)</f>
        <v>0.16776822438076003</v>
      </c>
      <c r="K243" s="121"/>
      <c r="L243" s="118">
        <f t="shared" ref="L243" si="51">AVERAGE(M17,M33,M49,M65,M81,M97,M113,M129,M145,M161,M177,M193,M209,M225)</f>
        <v>0.22498819315395496</v>
      </c>
      <c r="M243" s="122"/>
      <c r="N243" s="120">
        <f t="shared" ref="N243" si="52">AVERAGE(O17,O33,O49,O65,O81,O97,O113,O129,O145,O161,O177,O193,O209,O225)</f>
        <v>0.11409712619209871</v>
      </c>
      <c r="O243" s="121"/>
      <c r="P243" s="118">
        <f t="shared" ref="P243" si="53">AVERAGE(Q17,Q33,Q49,Q65,Q81,Q97,Q113,Q129,Q145,Q161,Q177,Q193,Q209,Q225)</f>
        <v>0.19079771060038483</v>
      </c>
      <c r="Q243" s="122"/>
      <c r="R243" s="34"/>
      <c r="S243" s="66" t="s">
        <v>22</v>
      </c>
      <c r="T243" s="84">
        <f>AVERAGE(F243,H243)</f>
        <v>0.10135294995855104</v>
      </c>
      <c r="U243" s="38">
        <f>AVERAGE(J243:M243)</f>
        <v>0.19637820876735751</v>
      </c>
      <c r="V243" s="85">
        <f>AVERAGE(N243:Q243)</f>
        <v>0.15244741839624176</v>
      </c>
      <c r="W243" s="3"/>
      <c r="X243" s="184">
        <f>AVERAGE(T243:V243)</f>
        <v>0.15005952570738343</v>
      </c>
      <c r="Y243" s="181">
        <f>RANK(X243,X$231:X$246,1)</f>
        <v>3</v>
      </c>
      <c r="Z243" s="3"/>
    </row>
    <row r="244" spans="1:26" x14ac:dyDescent="0.2">
      <c r="A244" s="173"/>
      <c r="B244" s="174"/>
      <c r="C244" s="175"/>
      <c r="D244" s="167"/>
      <c r="E244" s="75" t="s">
        <v>28</v>
      </c>
      <c r="F244" s="127">
        <f>RANK(F243,$F243:$Q243,1)</f>
        <v>3</v>
      </c>
      <c r="G244" s="128"/>
      <c r="H244" s="129">
        <f>RANK(H243,$F243:$Q243,1)</f>
        <v>1</v>
      </c>
      <c r="I244" s="130"/>
      <c r="J244" s="127">
        <f>RANK(J243,$F243:$Q243,1)</f>
        <v>4</v>
      </c>
      <c r="K244" s="128"/>
      <c r="L244" s="129">
        <f>RANK(L243,$F243:$Q243,1)</f>
        <v>6</v>
      </c>
      <c r="M244" s="130"/>
      <c r="N244" s="127">
        <f>RANK(N243,$F243:$Q243,1)</f>
        <v>2</v>
      </c>
      <c r="O244" s="128"/>
      <c r="P244" s="129">
        <f>RANK(P243,$F243:$Q243,1)</f>
        <v>5</v>
      </c>
      <c r="Q244" s="130"/>
      <c r="R244" s="34"/>
      <c r="S244" s="67" t="s">
        <v>28</v>
      </c>
      <c r="T244" s="82">
        <f>RANK(T243,$T243:$V243,1)</f>
        <v>1</v>
      </c>
      <c r="U244" s="40">
        <f>RANK(U243,$T243:$V243,1)</f>
        <v>3</v>
      </c>
      <c r="V244" s="83">
        <f>RANK(V243,$T243:$V243,1)</f>
        <v>2</v>
      </c>
      <c r="W244" s="3"/>
      <c r="X244" s="185"/>
      <c r="Y244" s="182"/>
      <c r="Z244" s="3"/>
    </row>
    <row r="245" spans="1:26" x14ac:dyDescent="0.2">
      <c r="A245" s="173"/>
      <c r="B245" s="174"/>
      <c r="C245" s="175"/>
      <c r="D245" s="167"/>
      <c r="E245" s="90" t="s">
        <v>37</v>
      </c>
      <c r="F245" s="123">
        <f t="shared" ref="F245" si="54">SUM(F19,F35,F51,F67,F83,F99,F115,F131,F147,F163,F179,F195,F211,F227)</f>
        <v>6</v>
      </c>
      <c r="G245" s="124"/>
      <c r="H245" s="125">
        <f t="shared" ref="H245" si="55">SUM(H19,H35,H51,H67,H83,H99,H115,H131,H147,H163,H179,H195,H211,H227)</f>
        <v>5</v>
      </c>
      <c r="I245" s="126"/>
      <c r="J245" s="123">
        <f t="shared" ref="J245" si="56">SUM(J19,J35,J51,J67,J83,J99,J115,J131,J147,J163,J179,J195,J211,J227)</f>
        <v>3</v>
      </c>
      <c r="K245" s="124"/>
      <c r="L245" s="125">
        <f t="shared" ref="L245" si="57">SUM(L19,L35,L51,L67,L83,L99,L115,L131,L147,L163,L179,L195,L211,L227)</f>
        <v>4</v>
      </c>
      <c r="M245" s="126"/>
      <c r="N245" s="123">
        <f t="shared" ref="N245" si="58">SUM(N19,N35,N51,N67,N83,N99,N115,N131,N147,N163,N179,N195,N211,N227)</f>
        <v>4</v>
      </c>
      <c r="O245" s="124"/>
      <c r="P245" s="125">
        <f t="shared" ref="P245" si="59">SUM(P19,P35,P51,P67,P83,P99,P115,P131,P147,P163,P179,P195,P211,P227)</f>
        <v>3</v>
      </c>
      <c r="Q245" s="126"/>
      <c r="R245" s="49"/>
      <c r="S245" s="68" t="s">
        <v>39</v>
      </c>
      <c r="T245" s="81">
        <f>SUM(F245,H245)</f>
        <v>11</v>
      </c>
      <c r="U245" s="58">
        <f>SUM(J245:M245)</f>
        <v>7</v>
      </c>
      <c r="V245" s="56">
        <f>SUM(N245:Q245)</f>
        <v>7</v>
      </c>
      <c r="W245" s="3"/>
      <c r="X245" s="185"/>
      <c r="Y245" s="182"/>
      <c r="Z245" s="3"/>
    </row>
    <row r="246" spans="1:26" ht="17" thickBot="1" x14ac:dyDescent="0.25">
      <c r="A246" s="113"/>
      <c r="B246" s="114"/>
      <c r="C246" s="115"/>
      <c r="D246" s="168"/>
      <c r="E246" s="76" t="s">
        <v>32</v>
      </c>
      <c r="F246" s="169">
        <f>RANK(F245,$F245:$Q245)</f>
        <v>1</v>
      </c>
      <c r="G246" s="170"/>
      <c r="H246" s="171">
        <f t="shared" ref="H246" si="60">RANK(H245,$F245:$Q245)</f>
        <v>2</v>
      </c>
      <c r="I246" s="172"/>
      <c r="J246" s="169">
        <f t="shared" ref="J246" si="61">RANK(J245,$F245:$Q245)</f>
        <v>5</v>
      </c>
      <c r="K246" s="170"/>
      <c r="L246" s="171">
        <f t="shared" ref="L246" si="62">RANK(L245,$F245:$Q245)</f>
        <v>3</v>
      </c>
      <c r="M246" s="172"/>
      <c r="N246" s="169">
        <f t="shared" ref="N246" si="63">RANK(N245,$F245:$Q245)</f>
        <v>3</v>
      </c>
      <c r="O246" s="170"/>
      <c r="P246" s="171">
        <f t="shared" ref="P246" si="64">RANK(P245,$F245:$Q245)</f>
        <v>5</v>
      </c>
      <c r="Q246" s="172"/>
      <c r="R246" s="34"/>
      <c r="S246" s="69" t="s">
        <v>32</v>
      </c>
      <c r="T246" s="79">
        <f>RANK(T245,$T245:$V245)</f>
        <v>1</v>
      </c>
      <c r="U246" s="50">
        <f>RANK(U245,$T245:$V245)</f>
        <v>2</v>
      </c>
      <c r="V246" s="80">
        <f>RANK(V245,$T245:$V245)</f>
        <v>2</v>
      </c>
      <c r="W246" s="3"/>
      <c r="X246" s="186"/>
      <c r="Y246" s="183"/>
      <c r="Z246" s="3"/>
    </row>
    <row r="247" spans="1:26" ht="17" thickBot="1" x14ac:dyDescent="0.25">
      <c r="A247" s="30"/>
      <c r="B247" s="30"/>
      <c r="C247" s="30"/>
      <c r="D247" s="45"/>
      <c r="E247" s="45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4"/>
      <c r="S247" s="34"/>
      <c r="T247" s="32"/>
      <c r="U247" s="32"/>
      <c r="V247" s="32"/>
      <c r="W247" s="3"/>
    </row>
    <row r="248" spans="1:26" ht="32" customHeight="1" thickBot="1" x14ac:dyDescent="0.25"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187" t="s">
        <v>27</v>
      </c>
      <c r="Y248" s="188"/>
    </row>
    <row r="249" spans="1:26" ht="17" customHeight="1" x14ac:dyDescent="0.2">
      <c r="A249" s="157" t="s">
        <v>26</v>
      </c>
      <c r="B249" s="158"/>
      <c r="C249" s="158"/>
      <c r="D249" s="159"/>
      <c r="E249" s="60" t="s">
        <v>22</v>
      </c>
      <c r="F249" s="116">
        <f t="shared" ref="F249" si="65">AVERAGE(F231,F235,F239,F243)</f>
        <v>0.12205283084532534</v>
      </c>
      <c r="G249" s="117"/>
      <c r="H249" s="118">
        <f t="shared" ref="H249" si="66">AVERAGE(H231,H235,H239,H243)</f>
        <v>8.7807612438764365E-2</v>
      </c>
      <c r="I249" s="118"/>
      <c r="J249" s="116">
        <f t="shared" ref="J249" si="67">AVERAGE(J231,J235,J239,J243)</f>
        <v>0.19332512819593309</v>
      </c>
      <c r="K249" s="117"/>
      <c r="L249" s="118">
        <f t="shared" ref="L249" si="68">AVERAGE(L231,L235,L239,L243)</f>
        <v>0.20919943035625194</v>
      </c>
      <c r="M249" s="119"/>
      <c r="N249" s="116">
        <f t="shared" ref="N249" si="69">AVERAGE(N231,N235,N239,N243)</f>
        <v>0.13152657282178973</v>
      </c>
      <c r="O249" s="117"/>
      <c r="P249" s="118">
        <f t="shared" ref="P249" si="70">AVERAGE(P231,P235,P239,P243)</f>
        <v>0.15404407642309528</v>
      </c>
      <c r="Q249" s="119"/>
      <c r="R249" s="33"/>
      <c r="S249" s="66" t="s">
        <v>22</v>
      </c>
      <c r="T249" s="37">
        <f>AVERAGE(T231,T235,T239,T243)</f>
        <v>0.10493022164204485</v>
      </c>
      <c r="U249" s="38">
        <f>AVERAGE(U231,U235,U239,U243)</f>
        <v>0.20126227927609253</v>
      </c>
      <c r="V249" s="39">
        <f>AVERAGE(V231,V235,V239,V243)</f>
        <v>0.14278532462244253</v>
      </c>
      <c r="W249" s="3"/>
      <c r="X249" s="189">
        <f>AVERAGE(X231,X235,X239,X243)</f>
        <v>0.14965927518019329</v>
      </c>
      <c r="Y249" s="190"/>
    </row>
    <row r="250" spans="1:26" ht="17" customHeight="1" thickBot="1" x14ac:dyDescent="0.25">
      <c r="A250" s="160"/>
      <c r="B250" s="161"/>
      <c r="C250" s="161"/>
      <c r="D250" s="162"/>
      <c r="E250" s="55" t="s">
        <v>28</v>
      </c>
      <c r="F250" s="176">
        <v>3</v>
      </c>
      <c r="G250" s="177"/>
      <c r="H250" s="178">
        <v>1</v>
      </c>
      <c r="I250" s="178"/>
      <c r="J250" s="176">
        <v>2</v>
      </c>
      <c r="K250" s="177"/>
      <c r="L250" s="178">
        <v>3</v>
      </c>
      <c r="M250" s="179"/>
      <c r="N250" s="176">
        <v>2</v>
      </c>
      <c r="O250" s="177"/>
      <c r="P250" s="178">
        <v>4</v>
      </c>
      <c r="Q250" s="179"/>
      <c r="R250" s="31"/>
      <c r="S250" s="67" t="s">
        <v>28</v>
      </c>
      <c r="T250" s="31">
        <v>1</v>
      </c>
      <c r="U250" s="59">
        <v>3</v>
      </c>
      <c r="V250" s="57">
        <v>2</v>
      </c>
      <c r="W250" s="35"/>
      <c r="X250" s="191"/>
      <c r="Y250" s="192"/>
    </row>
    <row r="251" spans="1:26" x14ac:dyDescent="0.2">
      <c r="A251" s="160"/>
      <c r="B251" s="161"/>
      <c r="C251" s="161"/>
      <c r="D251" s="162"/>
      <c r="E251" s="51" t="s">
        <v>38</v>
      </c>
      <c r="F251" s="180">
        <f t="shared" ref="F251" si="71">SUM(F233,F237,F241,F245)</f>
        <v>22</v>
      </c>
      <c r="G251" s="194"/>
      <c r="H251" s="125">
        <f t="shared" ref="H251" si="72">SUM(H233,H237,H241,H245)</f>
        <v>18</v>
      </c>
      <c r="I251" s="195"/>
      <c r="J251" s="180">
        <f t="shared" ref="J251" si="73">SUM(J233,J237,J241,J245)</f>
        <v>14</v>
      </c>
      <c r="K251" s="194"/>
      <c r="L251" s="125">
        <f t="shared" ref="L251" si="74">SUM(L233,L237,L241,L245)</f>
        <v>17</v>
      </c>
      <c r="M251" s="196"/>
      <c r="N251" s="180">
        <f t="shared" ref="N251" si="75">SUM(N233,N237,N241,N245)</f>
        <v>19</v>
      </c>
      <c r="O251" s="194"/>
      <c r="P251" s="125">
        <f t="shared" ref="P251" si="76">SUM(P233,P237,P241,P245)</f>
        <v>19</v>
      </c>
      <c r="Q251" s="196"/>
      <c r="R251" s="49"/>
      <c r="S251" s="68" t="s">
        <v>40</v>
      </c>
      <c r="T251" s="65">
        <f>SUM(F251,H251)</f>
        <v>40</v>
      </c>
      <c r="U251" s="53">
        <f>SUM(J251:M251)</f>
        <v>31</v>
      </c>
      <c r="V251" s="54">
        <f>SUM(N251:Q251)</f>
        <v>38</v>
      </c>
    </row>
    <row r="252" spans="1:26" ht="17" thickBot="1" x14ac:dyDescent="0.25">
      <c r="A252" s="163"/>
      <c r="B252" s="164"/>
      <c r="C252" s="164"/>
      <c r="D252" s="165"/>
      <c r="E252" s="52" t="s">
        <v>32</v>
      </c>
      <c r="F252" s="171">
        <f>RANK(F251,$F251:$I251)</f>
        <v>1</v>
      </c>
      <c r="G252" s="170"/>
      <c r="H252" s="193">
        <f>RANK(H251,$F251:$I251)</f>
        <v>2</v>
      </c>
      <c r="I252" s="193"/>
      <c r="J252" s="171">
        <f>RANK(J251,$F251:$Q251)</f>
        <v>6</v>
      </c>
      <c r="K252" s="170"/>
      <c r="L252" s="193">
        <f>RANK(L251,$F251:$Q251)</f>
        <v>5</v>
      </c>
      <c r="M252" s="172"/>
      <c r="N252" s="171">
        <f>RANK(N251,$F251:$Q251)</f>
        <v>2</v>
      </c>
      <c r="O252" s="170"/>
      <c r="P252" s="193">
        <f>RANK(P251,$F251:$Q251)</f>
        <v>2</v>
      </c>
      <c r="Q252" s="172"/>
      <c r="R252" s="34"/>
      <c r="S252" s="69" t="s">
        <v>32</v>
      </c>
      <c r="T252" s="46">
        <f>RANK(T251,$T251:$V251)</f>
        <v>1</v>
      </c>
      <c r="U252" s="50">
        <f>RANK(U251,$T251:$V251)</f>
        <v>3</v>
      </c>
      <c r="V252" s="41">
        <f>RANK(V251,$T251:$V251)</f>
        <v>2</v>
      </c>
    </row>
    <row r="253" spans="1:26" x14ac:dyDescent="0.2">
      <c r="R253" s="3"/>
      <c r="S253" s="3"/>
    </row>
    <row r="254" spans="1:26" x14ac:dyDescent="0.2">
      <c r="R254" s="3"/>
      <c r="S254" s="3"/>
    </row>
    <row r="255" spans="1:26" x14ac:dyDescent="0.2">
      <c r="T255" s="70"/>
      <c r="U255" s="70"/>
      <c r="V255" s="70"/>
    </row>
  </sheetData>
  <mergeCells count="248">
    <mergeCell ref="D2:D3"/>
    <mergeCell ref="A1:A3"/>
    <mergeCell ref="N237:O237"/>
    <mergeCell ref="L241:M241"/>
    <mergeCell ref="P245:Q245"/>
    <mergeCell ref="N245:O245"/>
    <mergeCell ref="N252:O252"/>
    <mergeCell ref="P252:Q252"/>
    <mergeCell ref="X239:X242"/>
    <mergeCell ref="H242:I242"/>
    <mergeCell ref="L240:M240"/>
    <mergeCell ref="J240:K240"/>
    <mergeCell ref="X229:Y229"/>
    <mergeCell ref="X231:X234"/>
    <mergeCell ref="Y231:Y234"/>
    <mergeCell ref="X235:X238"/>
    <mergeCell ref="Y235:Y238"/>
    <mergeCell ref="F234:G234"/>
    <mergeCell ref="H234:I234"/>
    <mergeCell ref="F238:G238"/>
    <mergeCell ref="H238:I238"/>
    <mergeCell ref="J238:K238"/>
    <mergeCell ref="L238:M238"/>
    <mergeCell ref="N238:O238"/>
    <mergeCell ref="Y239:Y242"/>
    <mergeCell ref="X243:X246"/>
    <mergeCell ref="Y243:Y246"/>
    <mergeCell ref="L242:M242"/>
    <mergeCell ref="N242:O242"/>
    <mergeCell ref="P242:Q242"/>
    <mergeCell ref="X248:Y248"/>
    <mergeCell ref="X249:Y250"/>
    <mergeCell ref="F252:G252"/>
    <mergeCell ref="H252:I252"/>
    <mergeCell ref="J252:K252"/>
    <mergeCell ref="L252:M252"/>
    <mergeCell ref="N240:O240"/>
    <mergeCell ref="P240:Q240"/>
    <mergeCell ref="F251:G251"/>
    <mergeCell ref="H251:I251"/>
    <mergeCell ref="J251:K251"/>
    <mergeCell ref="L251:M251"/>
    <mergeCell ref="N251:O251"/>
    <mergeCell ref="P251:Q251"/>
    <mergeCell ref="H245:I245"/>
    <mergeCell ref="J245:K245"/>
    <mergeCell ref="L245:M245"/>
    <mergeCell ref="F242:G242"/>
    <mergeCell ref="L250:M250"/>
    <mergeCell ref="F241:G241"/>
    <mergeCell ref="F245:G245"/>
    <mergeCell ref="P238:Q238"/>
    <mergeCell ref="N243:O243"/>
    <mergeCell ref="J242:K242"/>
    <mergeCell ref="N244:O244"/>
    <mergeCell ref="P244:Q244"/>
    <mergeCell ref="J235:K235"/>
    <mergeCell ref="L235:M235"/>
    <mergeCell ref="N235:O235"/>
    <mergeCell ref="P235:Q235"/>
    <mergeCell ref="A231:C246"/>
    <mergeCell ref="D235:D238"/>
    <mergeCell ref="D239:D242"/>
    <mergeCell ref="J234:K234"/>
    <mergeCell ref="L234:M234"/>
    <mergeCell ref="N234:O234"/>
    <mergeCell ref="P234:Q234"/>
    <mergeCell ref="N250:O250"/>
    <mergeCell ref="P250:Q250"/>
    <mergeCell ref="F233:G233"/>
    <mergeCell ref="F237:G237"/>
    <mergeCell ref="H233:I233"/>
    <mergeCell ref="J233:K233"/>
    <mergeCell ref="L233:M233"/>
    <mergeCell ref="N233:O233"/>
    <mergeCell ref="P233:Q233"/>
    <mergeCell ref="H237:I237"/>
    <mergeCell ref="J237:K237"/>
    <mergeCell ref="L237:M237"/>
    <mergeCell ref="F235:G235"/>
    <mergeCell ref="H235:I235"/>
    <mergeCell ref="F250:G250"/>
    <mergeCell ref="H250:I250"/>
    <mergeCell ref="J250:K250"/>
    <mergeCell ref="A249:D252"/>
    <mergeCell ref="F240:G240"/>
    <mergeCell ref="H240:I240"/>
    <mergeCell ref="F236:G236"/>
    <mergeCell ref="F239:G239"/>
    <mergeCell ref="H239:I239"/>
    <mergeCell ref="F244:G244"/>
    <mergeCell ref="H244:I244"/>
    <mergeCell ref="P231:Q231"/>
    <mergeCell ref="F231:G231"/>
    <mergeCell ref="H231:I231"/>
    <mergeCell ref="J231:K231"/>
    <mergeCell ref="D231:D234"/>
    <mergeCell ref="D243:D246"/>
    <mergeCell ref="P237:Q237"/>
    <mergeCell ref="N246:O246"/>
    <mergeCell ref="P246:Q246"/>
    <mergeCell ref="F246:G246"/>
    <mergeCell ref="H246:I246"/>
    <mergeCell ref="J246:K246"/>
    <mergeCell ref="L246:M246"/>
    <mergeCell ref="H236:I236"/>
    <mergeCell ref="L231:M231"/>
    <mergeCell ref="N231:O231"/>
    <mergeCell ref="F1:I1"/>
    <mergeCell ref="L2:M2"/>
    <mergeCell ref="N2:O2"/>
    <mergeCell ref="P2:Q2"/>
    <mergeCell ref="N1:Q1"/>
    <mergeCell ref="J1:M1"/>
    <mergeCell ref="F2:G2"/>
    <mergeCell ref="H2:I2"/>
    <mergeCell ref="J2:K2"/>
    <mergeCell ref="A36:A51"/>
    <mergeCell ref="B36:B51"/>
    <mergeCell ref="D36:D39"/>
    <mergeCell ref="D40:D43"/>
    <mergeCell ref="D44:D47"/>
    <mergeCell ref="D48:D51"/>
    <mergeCell ref="A4:A19"/>
    <mergeCell ref="B4:B19"/>
    <mergeCell ref="A20:A35"/>
    <mergeCell ref="B20:B35"/>
    <mergeCell ref="D20:D23"/>
    <mergeCell ref="D24:D27"/>
    <mergeCell ref="D28:D31"/>
    <mergeCell ref="D32:D35"/>
    <mergeCell ref="D4:D7"/>
    <mergeCell ref="D8:D11"/>
    <mergeCell ref="D12:D15"/>
    <mergeCell ref="D16:D19"/>
    <mergeCell ref="C4:C19"/>
    <mergeCell ref="A100:A115"/>
    <mergeCell ref="B100:B115"/>
    <mergeCell ref="D100:D103"/>
    <mergeCell ref="D104:D107"/>
    <mergeCell ref="D108:D111"/>
    <mergeCell ref="D112:D115"/>
    <mergeCell ref="C100:C115"/>
    <mergeCell ref="A84:A99"/>
    <mergeCell ref="B84:B99"/>
    <mergeCell ref="D84:D87"/>
    <mergeCell ref="D88:D91"/>
    <mergeCell ref="D92:D95"/>
    <mergeCell ref="D96:D99"/>
    <mergeCell ref="C84:C99"/>
    <mergeCell ref="A68:A83"/>
    <mergeCell ref="B68:B83"/>
    <mergeCell ref="D68:D71"/>
    <mergeCell ref="D72:D75"/>
    <mergeCell ref="D76:D79"/>
    <mergeCell ref="D80:D83"/>
    <mergeCell ref="C68:C83"/>
    <mergeCell ref="A52:A67"/>
    <mergeCell ref="B52:B67"/>
    <mergeCell ref="D52:D55"/>
    <mergeCell ref="D56:D59"/>
    <mergeCell ref="D60:D63"/>
    <mergeCell ref="D64:D67"/>
    <mergeCell ref="A116:A131"/>
    <mergeCell ref="B116:B131"/>
    <mergeCell ref="D116:D119"/>
    <mergeCell ref="D120:D123"/>
    <mergeCell ref="D124:D127"/>
    <mergeCell ref="D128:D131"/>
    <mergeCell ref="C116:C131"/>
    <mergeCell ref="A148:A163"/>
    <mergeCell ref="B148:B163"/>
    <mergeCell ref="D148:D151"/>
    <mergeCell ref="D152:D155"/>
    <mergeCell ref="D156:D159"/>
    <mergeCell ref="D160:D163"/>
    <mergeCell ref="C148:C163"/>
    <mergeCell ref="A132:A147"/>
    <mergeCell ref="B132:B147"/>
    <mergeCell ref="D132:D135"/>
    <mergeCell ref="D136:D139"/>
    <mergeCell ref="D180:D183"/>
    <mergeCell ref="D140:D143"/>
    <mergeCell ref="D144:D147"/>
    <mergeCell ref="C132:C147"/>
    <mergeCell ref="P243:Q243"/>
    <mergeCell ref="A164:A179"/>
    <mergeCell ref="B164:B179"/>
    <mergeCell ref="D164:D167"/>
    <mergeCell ref="D168:D171"/>
    <mergeCell ref="D172:D175"/>
    <mergeCell ref="D176:D179"/>
    <mergeCell ref="C164:C179"/>
    <mergeCell ref="N232:O232"/>
    <mergeCell ref="P232:Q232"/>
    <mergeCell ref="N236:O236"/>
    <mergeCell ref="P236:Q236"/>
    <mergeCell ref="J236:K236"/>
    <mergeCell ref="L236:M236"/>
    <mergeCell ref="F232:G232"/>
    <mergeCell ref="H232:I232"/>
    <mergeCell ref="J232:K232"/>
    <mergeCell ref="L232:M232"/>
    <mergeCell ref="H241:I241"/>
    <mergeCell ref="J241:K241"/>
    <mergeCell ref="B2:C2"/>
    <mergeCell ref="C20:C35"/>
    <mergeCell ref="C36:C51"/>
    <mergeCell ref="C52:C67"/>
    <mergeCell ref="A212:A227"/>
    <mergeCell ref="B212:B227"/>
    <mergeCell ref="D212:D215"/>
    <mergeCell ref="D216:D219"/>
    <mergeCell ref="D220:D223"/>
    <mergeCell ref="D224:D227"/>
    <mergeCell ref="C212:C227"/>
    <mergeCell ref="A196:A211"/>
    <mergeCell ref="B196:B211"/>
    <mergeCell ref="D196:D199"/>
    <mergeCell ref="D200:D203"/>
    <mergeCell ref="D204:D207"/>
    <mergeCell ref="C180:C195"/>
    <mergeCell ref="D208:D211"/>
    <mergeCell ref="C196:C211"/>
    <mergeCell ref="D184:D187"/>
    <mergeCell ref="D188:D191"/>
    <mergeCell ref="D192:D195"/>
    <mergeCell ref="A180:A195"/>
    <mergeCell ref="B180:B195"/>
    <mergeCell ref="S229:V230"/>
    <mergeCell ref="F249:G249"/>
    <mergeCell ref="H249:I249"/>
    <mergeCell ref="J249:K249"/>
    <mergeCell ref="L249:M249"/>
    <mergeCell ref="N249:O249"/>
    <mergeCell ref="P249:Q249"/>
    <mergeCell ref="N239:O239"/>
    <mergeCell ref="P239:Q239"/>
    <mergeCell ref="F243:G243"/>
    <mergeCell ref="H243:I243"/>
    <mergeCell ref="J243:K243"/>
    <mergeCell ref="L243:M243"/>
    <mergeCell ref="J239:K239"/>
    <mergeCell ref="L239:M239"/>
    <mergeCell ref="N241:O241"/>
    <mergeCell ref="P241:Q241"/>
    <mergeCell ref="J244:K244"/>
    <mergeCell ref="L244:M244"/>
  </mergeCells>
  <conditionalFormatting sqref="F4">
    <cfRule type="cellIs" dxfId="2823" priority="20013" operator="lessThan">
      <formula>$B4</formula>
    </cfRule>
    <cfRule type="cellIs" dxfId="2822" priority="20014" operator="greaterThan">
      <formula>$B4</formula>
    </cfRule>
  </conditionalFormatting>
  <conditionalFormatting sqref="H4">
    <cfRule type="cellIs" dxfId="2821" priority="20011" operator="lessThan">
      <formula>$B4</formula>
    </cfRule>
    <cfRule type="cellIs" dxfId="2820" priority="20012" operator="greaterThan">
      <formula>$B4</formula>
    </cfRule>
  </conditionalFormatting>
  <conditionalFormatting sqref="J4">
    <cfRule type="cellIs" dxfId="2819" priority="20005" operator="lessThan">
      <formula>$B4</formula>
    </cfRule>
    <cfRule type="cellIs" dxfId="2818" priority="20006" operator="greaterThan">
      <formula>$B4</formula>
    </cfRule>
  </conditionalFormatting>
  <conditionalFormatting sqref="L4">
    <cfRule type="cellIs" dxfId="2817" priority="20003" operator="lessThan">
      <formula>$B4</formula>
    </cfRule>
    <cfRule type="cellIs" dxfId="2816" priority="20004" operator="greaterThan">
      <formula>$B4</formula>
    </cfRule>
  </conditionalFormatting>
  <conditionalFormatting sqref="N4">
    <cfRule type="cellIs" dxfId="2815" priority="19997" operator="lessThan">
      <formula>$B4</formula>
    </cfRule>
    <cfRule type="cellIs" dxfId="2814" priority="19998" operator="greaterThan">
      <formula>$B4</formula>
    </cfRule>
  </conditionalFormatting>
  <conditionalFormatting sqref="P4">
    <cfRule type="cellIs" dxfId="2813" priority="19995" operator="lessThan">
      <formula>$B4</formula>
    </cfRule>
    <cfRule type="cellIs" dxfId="2812" priority="19996" operator="greaterThan">
      <formula>$B4</formula>
    </cfRule>
  </conditionalFormatting>
  <conditionalFormatting sqref="G4">
    <cfRule type="cellIs" dxfId="2811" priority="19989" operator="greaterThan">
      <formula>$C4</formula>
    </cfRule>
    <cfRule type="cellIs" dxfId="2810" priority="19990" operator="lessThan">
      <formula>$C4</formula>
    </cfRule>
  </conditionalFormatting>
  <conditionalFormatting sqref="I4">
    <cfRule type="cellIs" dxfId="2809" priority="19987" operator="greaterThan">
      <formula>$C4</formula>
    </cfRule>
    <cfRule type="cellIs" dxfId="2808" priority="19988" operator="lessThan">
      <formula>$C4</formula>
    </cfRule>
  </conditionalFormatting>
  <conditionalFormatting sqref="K4">
    <cfRule type="cellIs" dxfId="2807" priority="19981" operator="greaterThan">
      <formula>$C4</formula>
    </cfRule>
    <cfRule type="cellIs" dxfId="2806" priority="19982" operator="lessThan">
      <formula>$C4</formula>
    </cfRule>
  </conditionalFormatting>
  <conditionalFormatting sqref="M4">
    <cfRule type="cellIs" dxfId="2805" priority="19979" operator="greaterThan">
      <formula>$C4</formula>
    </cfRule>
    <cfRule type="cellIs" dxfId="2804" priority="19980" operator="lessThan">
      <formula>$C4</formula>
    </cfRule>
  </conditionalFormatting>
  <conditionalFormatting sqref="O4">
    <cfRule type="cellIs" dxfId="2803" priority="19973" operator="greaterThan">
      <formula>$C4</formula>
    </cfRule>
    <cfRule type="cellIs" dxfId="2802" priority="19974" operator="lessThan">
      <formula>$C4</formula>
    </cfRule>
  </conditionalFormatting>
  <conditionalFormatting sqref="Q4">
    <cfRule type="cellIs" dxfId="2801" priority="19971" operator="greaterThan">
      <formula>$C4</formula>
    </cfRule>
    <cfRule type="cellIs" dxfId="2800" priority="19972" operator="lessThan">
      <formula>$C4</formula>
    </cfRule>
  </conditionalFormatting>
  <conditionalFormatting sqref="F8">
    <cfRule type="cellIs" dxfId="2799" priority="19951" operator="lessThan">
      <formula>$B4</formula>
    </cfRule>
    <cfRule type="cellIs" dxfId="2798" priority="19952" operator="greaterThan">
      <formula>$B4</formula>
    </cfRule>
  </conditionalFormatting>
  <conditionalFormatting sqref="H8">
    <cfRule type="cellIs" dxfId="2797" priority="19949" operator="lessThan">
      <formula>$B4</formula>
    </cfRule>
    <cfRule type="cellIs" dxfId="2796" priority="19950" operator="greaterThan">
      <formula>$B4</formula>
    </cfRule>
  </conditionalFormatting>
  <conditionalFormatting sqref="J8">
    <cfRule type="cellIs" dxfId="2795" priority="19943" operator="lessThan">
      <formula>$B4</formula>
    </cfRule>
    <cfRule type="cellIs" dxfId="2794" priority="19944" operator="greaterThan">
      <formula>$B4</formula>
    </cfRule>
  </conditionalFormatting>
  <conditionalFormatting sqref="L8">
    <cfRule type="cellIs" dxfId="2793" priority="19941" operator="lessThan">
      <formula>$B4</formula>
    </cfRule>
    <cfRule type="cellIs" dxfId="2792" priority="19942" operator="greaterThan">
      <formula>$B4</formula>
    </cfRule>
  </conditionalFormatting>
  <conditionalFormatting sqref="N8">
    <cfRule type="cellIs" dxfId="2791" priority="19935" operator="lessThan">
      <formula>$B4</formula>
    </cfRule>
    <cfRule type="cellIs" dxfId="2790" priority="19936" operator="greaterThan">
      <formula>$B4</formula>
    </cfRule>
  </conditionalFormatting>
  <conditionalFormatting sqref="P8">
    <cfRule type="cellIs" dxfId="2789" priority="19933" operator="lessThan">
      <formula>$B4</formula>
    </cfRule>
    <cfRule type="cellIs" dxfId="2788" priority="19934" operator="greaterThan">
      <formula>$B4</formula>
    </cfRule>
  </conditionalFormatting>
  <conditionalFormatting sqref="G8">
    <cfRule type="cellIs" dxfId="2787" priority="19929" operator="greaterThan">
      <formula>$C4</formula>
    </cfRule>
    <cfRule type="cellIs" dxfId="2786" priority="19930" operator="lessThan">
      <formula>$C4</formula>
    </cfRule>
  </conditionalFormatting>
  <conditionalFormatting sqref="I8">
    <cfRule type="cellIs" dxfId="2785" priority="19927" operator="greaterThan">
      <formula>$C4</formula>
    </cfRule>
    <cfRule type="cellIs" dxfId="2784" priority="19928" operator="lessThan">
      <formula>$C4</formula>
    </cfRule>
  </conditionalFormatting>
  <conditionalFormatting sqref="K8">
    <cfRule type="cellIs" dxfId="2783" priority="19921" operator="greaterThan">
      <formula>$C4</formula>
    </cfRule>
    <cfRule type="cellIs" dxfId="2782" priority="19922" operator="lessThan">
      <formula>$C4</formula>
    </cfRule>
  </conditionalFormatting>
  <conditionalFormatting sqref="M8">
    <cfRule type="cellIs" dxfId="2781" priority="19919" operator="greaterThan">
      <formula>$C4</formula>
    </cfRule>
    <cfRule type="cellIs" dxfId="2780" priority="19920" operator="lessThan">
      <formula>$C4</formula>
    </cfRule>
  </conditionalFormatting>
  <conditionalFormatting sqref="O8">
    <cfRule type="cellIs" dxfId="2779" priority="19913" operator="greaterThan">
      <formula>$C4</formula>
    </cfRule>
    <cfRule type="cellIs" dxfId="2778" priority="19914" operator="lessThan">
      <formula>$C4</formula>
    </cfRule>
  </conditionalFormatting>
  <conditionalFormatting sqref="Q8">
    <cfRule type="cellIs" dxfId="2777" priority="19911" operator="greaterThan">
      <formula>$C4</formula>
    </cfRule>
    <cfRule type="cellIs" dxfId="2776" priority="19912" operator="lessThan">
      <formula>$C4</formula>
    </cfRule>
  </conditionalFormatting>
  <conditionalFormatting sqref="F12">
    <cfRule type="cellIs" dxfId="2775" priority="19907" operator="lessThan">
      <formula>$B4</formula>
    </cfRule>
    <cfRule type="cellIs" dxfId="2774" priority="19908" operator="greaterThan">
      <formula>$B4</formula>
    </cfRule>
  </conditionalFormatting>
  <conditionalFormatting sqref="H12">
    <cfRule type="cellIs" dxfId="2773" priority="19905" operator="lessThan">
      <formula>$B4</formula>
    </cfRule>
    <cfRule type="cellIs" dxfId="2772" priority="19906" operator="greaterThan">
      <formula>$B4</formula>
    </cfRule>
  </conditionalFormatting>
  <conditionalFormatting sqref="J12">
    <cfRule type="cellIs" dxfId="2771" priority="19899" operator="lessThan">
      <formula>$B4</formula>
    </cfRule>
    <cfRule type="cellIs" dxfId="2770" priority="19900" operator="greaterThan">
      <formula>$B4</formula>
    </cfRule>
  </conditionalFormatting>
  <conditionalFormatting sqref="L12">
    <cfRule type="cellIs" dxfId="2769" priority="19897" operator="lessThan">
      <formula>$B4</formula>
    </cfRule>
    <cfRule type="cellIs" dxfId="2768" priority="19898" operator="greaterThan">
      <formula>$B4</formula>
    </cfRule>
  </conditionalFormatting>
  <conditionalFormatting sqref="N12">
    <cfRule type="cellIs" dxfId="2767" priority="19891" operator="lessThan">
      <formula>$B4</formula>
    </cfRule>
    <cfRule type="cellIs" dxfId="2766" priority="19892" operator="greaterThan">
      <formula>$B4</formula>
    </cfRule>
  </conditionalFormatting>
  <conditionalFormatting sqref="P12">
    <cfRule type="cellIs" dxfId="2765" priority="19889" operator="lessThan">
      <formula>$B4</formula>
    </cfRule>
    <cfRule type="cellIs" dxfId="2764" priority="19890" operator="greaterThan">
      <formula>$B4</formula>
    </cfRule>
  </conditionalFormatting>
  <conditionalFormatting sqref="G12">
    <cfRule type="cellIs" dxfId="2763" priority="19885" operator="greaterThan">
      <formula>$C4</formula>
    </cfRule>
    <cfRule type="cellIs" dxfId="2762" priority="19886" operator="lessThan">
      <formula>$C4</formula>
    </cfRule>
  </conditionalFormatting>
  <conditionalFormatting sqref="I12">
    <cfRule type="cellIs" dxfId="2761" priority="19883" operator="greaterThan">
      <formula>$C4</formula>
    </cfRule>
    <cfRule type="cellIs" dxfId="2760" priority="19884" operator="lessThan">
      <formula>$C4</formula>
    </cfRule>
  </conditionalFormatting>
  <conditionalFormatting sqref="K12">
    <cfRule type="cellIs" dxfId="2759" priority="19877" operator="greaterThan">
      <formula>$C4</formula>
    </cfRule>
    <cfRule type="cellIs" dxfId="2758" priority="19878" operator="lessThan">
      <formula>$C4</formula>
    </cfRule>
  </conditionalFormatting>
  <conditionalFormatting sqref="M12">
    <cfRule type="cellIs" dxfId="2757" priority="19875" operator="greaterThan">
      <formula>$C4</formula>
    </cfRule>
    <cfRule type="cellIs" dxfId="2756" priority="19876" operator="lessThan">
      <formula>$C4</formula>
    </cfRule>
  </conditionalFormatting>
  <conditionalFormatting sqref="O12">
    <cfRule type="cellIs" dxfId="2755" priority="19869" operator="greaterThan">
      <formula>$C4</formula>
    </cfRule>
    <cfRule type="cellIs" dxfId="2754" priority="19870" operator="lessThan">
      <formula>$C4</formula>
    </cfRule>
  </conditionalFormatting>
  <conditionalFormatting sqref="Q12">
    <cfRule type="cellIs" dxfId="2753" priority="19867" operator="greaterThan">
      <formula>$C4</formula>
    </cfRule>
    <cfRule type="cellIs" dxfId="2752" priority="19868" operator="lessThan">
      <formula>$C4</formula>
    </cfRule>
  </conditionalFormatting>
  <conditionalFormatting sqref="F16">
    <cfRule type="cellIs" dxfId="2751" priority="19863" operator="lessThan">
      <formula>$B4</formula>
    </cfRule>
    <cfRule type="cellIs" dxfId="2750" priority="19864" operator="greaterThan">
      <formula>$B4</formula>
    </cfRule>
  </conditionalFormatting>
  <conditionalFormatting sqref="H16">
    <cfRule type="cellIs" dxfId="2749" priority="19861" operator="lessThan">
      <formula>$B4</formula>
    </cfRule>
    <cfRule type="cellIs" dxfId="2748" priority="19862" operator="greaterThan">
      <formula>$B4</formula>
    </cfRule>
  </conditionalFormatting>
  <conditionalFormatting sqref="J16">
    <cfRule type="cellIs" dxfId="2747" priority="19855" operator="lessThan">
      <formula>$B4</formula>
    </cfRule>
    <cfRule type="cellIs" dxfId="2746" priority="19856" operator="greaterThan">
      <formula>$B4</formula>
    </cfRule>
  </conditionalFormatting>
  <conditionalFormatting sqref="L16">
    <cfRule type="cellIs" dxfId="2745" priority="19853" operator="lessThan">
      <formula>$B4</formula>
    </cfRule>
    <cfRule type="cellIs" dxfId="2744" priority="19854" operator="greaterThan">
      <formula>$B4</formula>
    </cfRule>
  </conditionalFormatting>
  <conditionalFormatting sqref="N16">
    <cfRule type="cellIs" dxfId="2743" priority="19847" operator="lessThan">
      <formula>$B4</formula>
    </cfRule>
    <cfRule type="cellIs" dxfId="2742" priority="19848" operator="greaterThan">
      <formula>$B4</formula>
    </cfRule>
  </conditionalFormatting>
  <conditionalFormatting sqref="P16">
    <cfRule type="cellIs" dxfId="2741" priority="19845" operator="lessThan">
      <formula>$B4</formula>
    </cfRule>
    <cfRule type="cellIs" dxfId="2740" priority="19846" operator="greaterThan">
      <formula>$B4</formula>
    </cfRule>
  </conditionalFormatting>
  <conditionalFormatting sqref="G16">
    <cfRule type="cellIs" dxfId="2739" priority="19841" operator="greaterThan">
      <formula>$C4</formula>
    </cfRule>
    <cfRule type="cellIs" dxfId="2738" priority="19842" operator="lessThan">
      <formula>$C4</formula>
    </cfRule>
  </conditionalFormatting>
  <conditionalFormatting sqref="I16">
    <cfRule type="cellIs" dxfId="2737" priority="19839" operator="greaterThan">
      <formula>$C4</formula>
    </cfRule>
    <cfRule type="cellIs" dxfId="2736" priority="19840" operator="lessThan">
      <formula>$C4</formula>
    </cfRule>
  </conditionalFormatting>
  <conditionalFormatting sqref="K16">
    <cfRule type="cellIs" dxfId="2735" priority="19833" operator="greaterThan">
      <formula>$C4</formula>
    </cfRule>
    <cfRule type="cellIs" dxfId="2734" priority="19834" operator="lessThan">
      <formula>$C4</formula>
    </cfRule>
  </conditionalFormatting>
  <conditionalFormatting sqref="M16">
    <cfRule type="cellIs" dxfId="2733" priority="19831" operator="greaterThan">
      <formula>$C4</formula>
    </cfRule>
    <cfRule type="cellIs" dxfId="2732" priority="19832" operator="lessThan">
      <formula>$C4</formula>
    </cfRule>
  </conditionalFormatting>
  <conditionalFormatting sqref="O16">
    <cfRule type="cellIs" dxfId="2731" priority="19825" operator="greaterThan">
      <formula>$C4</formula>
    </cfRule>
    <cfRule type="cellIs" dxfId="2730" priority="19826" operator="lessThan">
      <formula>$C4</formula>
    </cfRule>
  </conditionalFormatting>
  <conditionalFormatting sqref="Q16">
    <cfRule type="cellIs" dxfId="2729" priority="19823" operator="greaterThan">
      <formula>$C4</formula>
    </cfRule>
    <cfRule type="cellIs" dxfId="2728" priority="19824" operator="lessThan">
      <formula>$C4</formula>
    </cfRule>
  </conditionalFormatting>
  <conditionalFormatting sqref="F247:Q247 F252:Q252 F234 F238 H234 J234 L234 N234 P234 P238 N238 L238 J238 H238">
    <cfRule type="cellIs" dxfId="2727" priority="15938" operator="equal">
      <formula>1</formula>
    </cfRule>
  </conditionalFormatting>
  <conditionalFormatting sqref="F5">
    <cfRule type="cellIs" dxfId="2726" priority="15924" operator="greaterThan">
      <formula>0</formula>
    </cfRule>
    <cfRule type="cellIs" dxfId="2725" priority="15927" operator="lessThan">
      <formula>0</formula>
    </cfRule>
  </conditionalFormatting>
  <conditionalFormatting sqref="G5">
    <cfRule type="cellIs" dxfId="2724" priority="15925" operator="lessThan">
      <formula>0</formula>
    </cfRule>
    <cfRule type="cellIs" dxfId="2723" priority="15926" operator="greaterThan">
      <formula>0</formula>
    </cfRule>
  </conditionalFormatting>
  <conditionalFormatting sqref="H5">
    <cfRule type="cellIs" dxfId="2722" priority="15920" operator="greaterThan">
      <formula>0</formula>
    </cfRule>
    <cfRule type="cellIs" dxfId="2721" priority="15923" operator="lessThan">
      <formula>0</formula>
    </cfRule>
  </conditionalFormatting>
  <conditionalFormatting sqref="I5">
    <cfRule type="cellIs" dxfId="2720" priority="15921" operator="lessThan">
      <formula>0</formula>
    </cfRule>
    <cfRule type="cellIs" dxfId="2719" priority="15922" operator="greaterThan">
      <formula>0</formula>
    </cfRule>
  </conditionalFormatting>
  <conditionalFormatting sqref="J5">
    <cfRule type="cellIs" dxfId="2718" priority="15908" operator="greaterThan">
      <formula>0</formula>
    </cfRule>
    <cfRule type="cellIs" dxfId="2717" priority="15911" operator="lessThan">
      <formula>0</formula>
    </cfRule>
  </conditionalFormatting>
  <conditionalFormatting sqref="K5">
    <cfRule type="cellIs" dxfId="2716" priority="15909" operator="lessThan">
      <formula>0</formula>
    </cfRule>
    <cfRule type="cellIs" dxfId="2715" priority="15910" operator="greaterThan">
      <formula>0</formula>
    </cfRule>
  </conditionalFormatting>
  <conditionalFormatting sqref="L5">
    <cfRule type="cellIs" dxfId="2714" priority="15904" operator="greaterThan">
      <formula>0</formula>
    </cfRule>
    <cfRule type="cellIs" dxfId="2713" priority="15907" operator="lessThan">
      <formula>0</formula>
    </cfRule>
  </conditionalFormatting>
  <conditionalFormatting sqref="M5">
    <cfRule type="cellIs" dxfId="2712" priority="15905" operator="lessThan">
      <formula>0</formula>
    </cfRule>
    <cfRule type="cellIs" dxfId="2711" priority="15906" operator="greaterThan">
      <formula>0</formula>
    </cfRule>
  </conditionalFormatting>
  <conditionalFormatting sqref="N5">
    <cfRule type="cellIs" dxfId="2710" priority="15892" operator="greaterThan">
      <formula>0</formula>
    </cfRule>
    <cfRule type="cellIs" dxfId="2709" priority="15895" operator="lessThan">
      <formula>0</formula>
    </cfRule>
  </conditionalFormatting>
  <conditionalFormatting sqref="O5">
    <cfRule type="cellIs" dxfId="2708" priority="15893" operator="lessThan">
      <formula>0</formula>
    </cfRule>
    <cfRule type="cellIs" dxfId="2707" priority="15894" operator="greaterThan">
      <formula>0</formula>
    </cfRule>
  </conditionalFormatting>
  <conditionalFormatting sqref="P5">
    <cfRule type="cellIs" dxfId="2706" priority="15888" operator="greaterThan">
      <formula>0</formula>
    </cfRule>
    <cfRule type="cellIs" dxfId="2705" priority="15891" operator="lessThan">
      <formula>0</formula>
    </cfRule>
  </conditionalFormatting>
  <conditionalFormatting sqref="Q5">
    <cfRule type="cellIs" dxfId="2704" priority="15889" operator="lessThan">
      <formula>0</formula>
    </cfRule>
    <cfRule type="cellIs" dxfId="2703" priority="15890" operator="greaterThan">
      <formula>0</formula>
    </cfRule>
  </conditionalFormatting>
  <conditionalFormatting sqref="F9">
    <cfRule type="cellIs" dxfId="2702" priority="15866" operator="greaterThan">
      <formula>0</formula>
    </cfRule>
    <cfRule type="cellIs" dxfId="2701" priority="15867" operator="lessThan">
      <formula>0</formula>
    </cfRule>
  </conditionalFormatting>
  <conditionalFormatting sqref="G9">
    <cfRule type="cellIs" dxfId="2700" priority="15864" operator="lessThan">
      <formula>0</formula>
    </cfRule>
    <cfRule type="cellIs" dxfId="2699" priority="15865" operator="greaterThan">
      <formula>0</formula>
    </cfRule>
  </conditionalFormatting>
  <conditionalFormatting sqref="H9">
    <cfRule type="cellIs" dxfId="2698" priority="15862" operator="greaterThan">
      <formula>0</formula>
    </cfRule>
    <cfRule type="cellIs" dxfId="2697" priority="15863" operator="lessThan">
      <formula>0</formula>
    </cfRule>
  </conditionalFormatting>
  <conditionalFormatting sqref="I9">
    <cfRule type="cellIs" dxfId="2696" priority="15860" operator="lessThan">
      <formula>0</formula>
    </cfRule>
    <cfRule type="cellIs" dxfId="2695" priority="15861" operator="greaterThan">
      <formula>0</formula>
    </cfRule>
  </conditionalFormatting>
  <conditionalFormatting sqref="J9">
    <cfRule type="cellIs" dxfId="2694" priority="15850" operator="greaterThan">
      <formula>0</formula>
    </cfRule>
    <cfRule type="cellIs" dxfId="2693" priority="15851" operator="lessThan">
      <formula>0</formula>
    </cfRule>
  </conditionalFormatting>
  <conditionalFormatting sqref="K9">
    <cfRule type="cellIs" dxfId="2692" priority="15848" operator="lessThan">
      <formula>0</formula>
    </cfRule>
    <cfRule type="cellIs" dxfId="2691" priority="15849" operator="greaterThan">
      <formula>0</formula>
    </cfRule>
  </conditionalFormatting>
  <conditionalFormatting sqref="L9">
    <cfRule type="cellIs" dxfId="2690" priority="15846" operator="greaterThan">
      <formula>0</formula>
    </cfRule>
    <cfRule type="cellIs" dxfId="2689" priority="15847" operator="lessThan">
      <formula>0</formula>
    </cfRule>
  </conditionalFormatting>
  <conditionalFormatting sqref="M9">
    <cfRule type="cellIs" dxfId="2688" priority="15844" operator="lessThan">
      <formula>0</formula>
    </cfRule>
    <cfRule type="cellIs" dxfId="2687" priority="15845" operator="greaterThan">
      <formula>0</formula>
    </cfRule>
  </conditionalFormatting>
  <conditionalFormatting sqref="N9">
    <cfRule type="cellIs" dxfId="2686" priority="15834" operator="greaterThan">
      <formula>0</formula>
    </cfRule>
    <cfRule type="cellIs" dxfId="2685" priority="15835" operator="lessThan">
      <formula>0</formula>
    </cfRule>
  </conditionalFormatting>
  <conditionalFormatting sqref="O9">
    <cfRule type="cellIs" dxfId="2684" priority="15832" operator="lessThan">
      <formula>0</formula>
    </cfRule>
    <cfRule type="cellIs" dxfId="2683" priority="15833" operator="greaterThan">
      <formula>0</formula>
    </cfRule>
  </conditionalFormatting>
  <conditionalFormatting sqref="P9">
    <cfRule type="cellIs" dxfId="2682" priority="15830" operator="greaterThan">
      <formula>0</formula>
    </cfRule>
    <cfRule type="cellIs" dxfId="2681" priority="15831" operator="lessThan">
      <formula>0</formula>
    </cfRule>
  </conditionalFormatting>
  <conditionalFormatting sqref="Q9">
    <cfRule type="cellIs" dxfId="2680" priority="15828" operator="lessThan">
      <formula>0</formula>
    </cfRule>
    <cfRule type="cellIs" dxfId="2679" priority="15829" operator="greaterThan">
      <formula>0</formula>
    </cfRule>
  </conditionalFormatting>
  <conditionalFormatting sqref="F13">
    <cfRule type="cellIs" dxfId="2678" priority="15822" operator="greaterThan">
      <formula>0</formula>
    </cfRule>
    <cfRule type="cellIs" dxfId="2677" priority="15823" operator="lessThan">
      <formula>0</formula>
    </cfRule>
  </conditionalFormatting>
  <conditionalFormatting sqref="G13">
    <cfRule type="cellIs" dxfId="2676" priority="15820" operator="lessThan">
      <formula>0</formula>
    </cfRule>
    <cfRule type="cellIs" dxfId="2675" priority="15821" operator="greaterThan">
      <formula>0</formula>
    </cfRule>
  </conditionalFormatting>
  <conditionalFormatting sqref="H13">
    <cfRule type="cellIs" dxfId="2674" priority="15818" operator="greaterThan">
      <formula>0</formula>
    </cfRule>
    <cfRule type="cellIs" dxfId="2673" priority="15819" operator="lessThan">
      <formula>0</formula>
    </cfRule>
  </conditionalFormatting>
  <conditionalFormatting sqref="I13">
    <cfRule type="cellIs" dxfId="2672" priority="15816" operator="lessThan">
      <formula>0</formula>
    </cfRule>
    <cfRule type="cellIs" dxfId="2671" priority="15817" operator="greaterThan">
      <formula>0</formula>
    </cfRule>
  </conditionalFormatting>
  <conditionalFormatting sqref="J13">
    <cfRule type="cellIs" dxfId="2670" priority="15806" operator="greaterThan">
      <formula>0</formula>
    </cfRule>
    <cfRule type="cellIs" dxfId="2669" priority="15807" operator="lessThan">
      <formula>0</formula>
    </cfRule>
  </conditionalFormatting>
  <conditionalFormatting sqref="K13">
    <cfRule type="cellIs" dxfId="2668" priority="15804" operator="lessThan">
      <formula>0</formula>
    </cfRule>
    <cfRule type="cellIs" dxfId="2667" priority="15805" operator="greaterThan">
      <formula>0</formula>
    </cfRule>
  </conditionalFormatting>
  <conditionalFormatting sqref="L13">
    <cfRule type="cellIs" dxfId="2666" priority="15802" operator="greaterThan">
      <formula>0</formula>
    </cfRule>
    <cfRule type="cellIs" dxfId="2665" priority="15803" operator="lessThan">
      <formula>0</formula>
    </cfRule>
  </conditionalFormatting>
  <conditionalFormatting sqref="M13">
    <cfRule type="cellIs" dxfId="2664" priority="15800" operator="lessThan">
      <formula>0</formula>
    </cfRule>
    <cfRule type="cellIs" dxfId="2663" priority="15801" operator="greaterThan">
      <formula>0</formula>
    </cfRule>
  </conditionalFormatting>
  <conditionalFormatting sqref="N13">
    <cfRule type="cellIs" dxfId="2662" priority="15790" operator="greaterThan">
      <formula>0</formula>
    </cfRule>
    <cfRule type="cellIs" dxfId="2661" priority="15791" operator="lessThan">
      <formula>0</formula>
    </cfRule>
  </conditionalFormatting>
  <conditionalFormatting sqref="O13">
    <cfRule type="cellIs" dxfId="2660" priority="15788" operator="lessThan">
      <formula>0</formula>
    </cfRule>
    <cfRule type="cellIs" dxfId="2659" priority="15789" operator="greaterThan">
      <formula>0</formula>
    </cfRule>
  </conditionalFormatting>
  <conditionalFormatting sqref="P13">
    <cfRule type="cellIs" dxfId="2658" priority="15786" operator="greaterThan">
      <formula>0</formula>
    </cfRule>
    <cfRule type="cellIs" dxfId="2657" priority="15787" operator="lessThan">
      <formula>0</formula>
    </cfRule>
  </conditionalFormatting>
  <conditionalFormatting sqref="Q13">
    <cfRule type="cellIs" dxfId="2656" priority="15784" operator="lessThan">
      <formula>0</formula>
    </cfRule>
    <cfRule type="cellIs" dxfId="2655" priority="15785" operator="greaterThan">
      <formula>0</formula>
    </cfRule>
  </conditionalFormatting>
  <conditionalFormatting sqref="F17">
    <cfRule type="cellIs" dxfId="2654" priority="15778" operator="greaterThan">
      <formula>0</formula>
    </cfRule>
    <cfRule type="cellIs" dxfId="2653" priority="15779" operator="lessThan">
      <formula>0</formula>
    </cfRule>
  </conditionalFormatting>
  <conditionalFormatting sqref="G17">
    <cfRule type="cellIs" dxfId="2652" priority="15776" operator="lessThan">
      <formula>0</formula>
    </cfRule>
    <cfRule type="cellIs" dxfId="2651" priority="15777" operator="greaterThan">
      <formula>0</formula>
    </cfRule>
  </conditionalFormatting>
  <conditionalFormatting sqref="H17">
    <cfRule type="cellIs" dxfId="2650" priority="15774" operator="greaterThan">
      <formula>0</formula>
    </cfRule>
    <cfRule type="cellIs" dxfId="2649" priority="15775" operator="lessThan">
      <formula>0</formula>
    </cfRule>
  </conditionalFormatting>
  <conditionalFormatting sqref="I17">
    <cfRule type="cellIs" dxfId="2648" priority="15772" operator="lessThan">
      <formula>0</formula>
    </cfRule>
    <cfRule type="cellIs" dxfId="2647" priority="15773" operator="greaterThan">
      <formula>0</formula>
    </cfRule>
  </conditionalFormatting>
  <conditionalFormatting sqref="J17">
    <cfRule type="cellIs" dxfId="2646" priority="15762" operator="greaterThan">
      <formula>0</formula>
    </cfRule>
    <cfRule type="cellIs" dxfId="2645" priority="15763" operator="lessThan">
      <formula>0</formula>
    </cfRule>
  </conditionalFormatting>
  <conditionalFormatting sqref="K17">
    <cfRule type="cellIs" dxfId="2644" priority="15760" operator="lessThan">
      <formula>0</formula>
    </cfRule>
    <cfRule type="cellIs" dxfId="2643" priority="15761" operator="greaterThan">
      <formula>0</formula>
    </cfRule>
  </conditionalFormatting>
  <conditionalFormatting sqref="L17">
    <cfRule type="cellIs" dxfId="2642" priority="15758" operator="greaterThan">
      <formula>0</formula>
    </cfRule>
    <cfRule type="cellIs" dxfId="2641" priority="15759" operator="lessThan">
      <formula>0</formula>
    </cfRule>
  </conditionalFormatting>
  <conditionalFormatting sqref="M17">
    <cfRule type="cellIs" dxfId="2640" priority="15756" operator="lessThan">
      <formula>0</formula>
    </cfRule>
    <cfRule type="cellIs" dxfId="2639" priority="15757" operator="greaterThan">
      <formula>0</formula>
    </cfRule>
  </conditionalFormatting>
  <conditionalFormatting sqref="N17">
    <cfRule type="cellIs" dxfId="2638" priority="15746" operator="greaterThan">
      <formula>0</formula>
    </cfRule>
    <cfRule type="cellIs" dxfId="2637" priority="15747" operator="lessThan">
      <formula>0</formula>
    </cfRule>
  </conditionalFormatting>
  <conditionalFormatting sqref="O17">
    <cfRule type="cellIs" dxfId="2636" priority="15744" operator="lessThan">
      <formula>0</formula>
    </cfRule>
    <cfRule type="cellIs" dxfId="2635" priority="15745" operator="greaterThan">
      <formula>0</formula>
    </cfRule>
  </conditionalFormatting>
  <conditionalFormatting sqref="P17">
    <cfRule type="cellIs" dxfId="2634" priority="15742" operator="greaterThan">
      <formula>0</formula>
    </cfRule>
    <cfRule type="cellIs" dxfId="2633" priority="15743" operator="lessThan">
      <formula>0</formula>
    </cfRule>
  </conditionalFormatting>
  <conditionalFormatting sqref="Q17">
    <cfRule type="cellIs" dxfId="2632" priority="15740" operator="lessThan">
      <formula>0</formula>
    </cfRule>
    <cfRule type="cellIs" dxfId="2631" priority="15741" operator="greaterThan">
      <formula>0</formula>
    </cfRule>
  </conditionalFormatting>
  <conditionalFormatting sqref="G25">
    <cfRule type="cellIs" dxfId="2630" priority="5136" operator="lessThan">
      <formula>0</formula>
    </cfRule>
    <cfRule type="cellIs" dxfId="2629" priority="5137" operator="greaterThan">
      <formula>0</formula>
    </cfRule>
  </conditionalFormatting>
  <conditionalFormatting sqref="I25">
    <cfRule type="cellIs" dxfId="2628" priority="5132" operator="lessThan">
      <formula>0</formula>
    </cfRule>
    <cfRule type="cellIs" dxfId="2627" priority="5133" operator="greaterThan">
      <formula>0</formula>
    </cfRule>
  </conditionalFormatting>
  <conditionalFormatting sqref="K25">
    <cfRule type="cellIs" dxfId="2626" priority="5120" operator="lessThan">
      <formula>0</formula>
    </cfRule>
    <cfRule type="cellIs" dxfId="2625" priority="5121" operator="greaterThan">
      <formula>0</formula>
    </cfRule>
  </conditionalFormatting>
  <conditionalFormatting sqref="M25">
    <cfRule type="cellIs" dxfId="2624" priority="5116" operator="lessThan">
      <formula>0</formula>
    </cfRule>
    <cfRule type="cellIs" dxfId="2623" priority="5117" operator="greaterThan">
      <formula>0</formula>
    </cfRule>
  </conditionalFormatting>
  <conditionalFormatting sqref="O25">
    <cfRule type="cellIs" dxfId="2622" priority="5104" operator="lessThan">
      <formula>0</formula>
    </cfRule>
    <cfRule type="cellIs" dxfId="2621" priority="5105" operator="greaterThan">
      <formula>0</formula>
    </cfRule>
  </conditionalFormatting>
  <conditionalFormatting sqref="G49">
    <cfRule type="cellIs" dxfId="2620" priority="4663" operator="lessThan">
      <formula>0</formula>
    </cfRule>
    <cfRule type="cellIs" dxfId="2619" priority="4664" operator="greaterThan">
      <formula>0</formula>
    </cfRule>
  </conditionalFormatting>
  <conditionalFormatting sqref="I49">
    <cfRule type="cellIs" dxfId="2618" priority="4659" operator="lessThan">
      <formula>0</formula>
    </cfRule>
    <cfRule type="cellIs" dxfId="2617" priority="4660" operator="greaterThan">
      <formula>0</formula>
    </cfRule>
  </conditionalFormatting>
  <conditionalFormatting sqref="K49">
    <cfRule type="cellIs" dxfId="2616" priority="4647" operator="lessThan">
      <formula>0</formula>
    </cfRule>
    <cfRule type="cellIs" dxfId="2615" priority="4648" operator="greaterThan">
      <formula>0</formula>
    </cfRule>
  </conditionalFormatting>
  <conditionalFormatting sqref="M49">
    <cfRule type="cellIs" dxfId="2614" priority="4643" operator="lessThan">
      <formula>0</formula>
    </cfRule>
    <cfRule type="cellIs" dxfId="2613" priority="4644" operator="greaterThan">
      <formula>0</formula>
    </cfRule>
  </conditionalFormatting>
  <conditionalFormatting sqref="O49">
    <cfRule type="cellIs" dxfId="2612" priority="4631" operator="lessThan">
      <formula>0</formula>
    </cfRule>
    <cfRule type="cellIs" dxfId="2611" priority="4632" operator="greaterThan">
      <formula>0</formula>
    </cfRule>
  </conditionalFormatting>
  <conditionalFormatting sqref="Q49">
    <cfRule type="cellIs" dxfId="2610" priority="4627" operator="lessThan">
      <formula>0</formula>
    </cfRule>
    <cfRule type="cellIs" dxfId="2609" priority="4628" operator="greaterThan">
      <formula>0</formula>
    </cfRule>
  </conditionalFormatting>
  <conditionalFormatting sqref="F100">
    <cfRule type="cellIs" dxfId="2608" priority="3466" operator="lessThan">
      <formula>$B100</formula>
    </cfRule>
    <cfRule type="cellIs" dxfId="2607" priority="3467" operator="greaterThan">
      <formula>$B100</formula>
    </cfRule>
  </conditionalFormatting>
  <conditionalFormatting sqref="H100">
    <cfRule type="cellIs" dxfId="2606" priority="3464" operator="lessThan">
      <formula>$B100</formula>
    </cfRule>
    <cfRule type="cellIs" dxfId="2605" priority="3465" operator="greaterThan">
      <formula>$B100</formula>
    </cfRule>
  </conditionalFormatting>
  <conditionalFormatting sqref="J100">
    <cfRule type="cellIs" dxfId="2604" priority="3458" operator="lessThan">
      <formula>$B100</formula>
    </cfRule>
    <cfRule type="cellIs" dxfId="2603" priority="3459" operator="greaterThan">
      <formula>$B100</formula>
    </cfRule>
  </conditionalFormatting>
  <conditionalFormatting sqref="L100">
    <cfRule type="cellIs" dxfId="2602" priority="3456" operator="lessThan">
      <formula>$B100</formula>
    </cfRule>
    <cfRule type="cellIs" dxfId="2601" priority="3457" operator="greaterThan">
      <formula>$B100</formula>
    </cfRule>
  </conditionalFormatting>
  <conditionalFormatting sqref="N100">
    <cfRule type="cellIs" dxfId="2600" priority="3450" operator="lessThan">
      <formula>$B100</formula>
    </cfRule>
    <cfRule type="cellIs" dxfId="2599" priority="3451" operator="greaterThan">
      <formula>$B100</formula>
    </cfRule>
  </conditionalFormatting>
  <conditionalFormatting sqref="P100">
    <cfRule type="cellIs" dxfId="2598" priority="3448" operator="lessThan">
      <formula>$B100</formula>
    </cfRule>
    <cfRule type="cellIs" dxfId="2597" priority="3449" operator="greaterThan">
      <formula>$B100</formula>
    </cfRule>
  </conditionalFormatting>
  <conditionalFormatting sqref="G100">
    <cfRule type="cellIs" dxfId="2596" priority="3442" operator="greaterThan">
      <formula>$C100</formula>
    </cfRule>
    <cfRule type="cellIs" dxfId="2595" priority="3443" operator="lessThan">
      <formula>$C100</formula>
    </cfRule>
  </conditionalFormatting>
  <conditionalFormatting sqref="I100">
    <cfRule type="cellIs" dxfId="2594" priority="3440" operator="greaterThan">
      <formula>$C100</formula>
    </cfRule>
    <cfRule type="cellIs" dxfId="2593" priority="3441" operator="lessThan">
      <formula>$C100</formula>
    </cfRule>
  </conditionalFormatting>
  <conditionalFormatting sqref="K100">
    <cfRule type="cellIs" dxfId="2592" priority="3434" operator="greaterThan">
      <formula>$C100</formula>
    </cfRule>
    <cfRule type="cellIs" dxfId="2591" priority="3435" operator="lessThan">
      <formula>$C100</formula>
    </cfRule>
  </conditionalFormatting>
  <conditionalFormatting sqref="M100">
    <cfRule type="cellIs" dxfId="2590" priority="3432" operator="greaterThan">
      <formula>$C100</formula>
    </cfRule>
    <cfRule type="cellIs" dxfId="2589" priority="3433" operator="lessThan">
      <formula>$C100</formula>
    </cfRule>
  </conditionalFormatting>
  <conditionalFormatting sqref="O100">
    <cfRule type="cellIs" dxfId="2588" priority="3426" operator="greaterThan">
      <formula>$C100</formula>
    </cfRule>
    <cfRule type="cellIs" dxfId="2587" priority="3427" operator="lessThan">
      <formula>$C100</formula>
    </cfRule>
  </conditionalFormatting>
  <conditionalFormatting sqref="Q100">
    <cfRule type="cellIs" dxfId="2586" priority="3424" operator="greaterThan">
      <formula>$C100</formula>
    </cfRule>
    <cfRule type="cellIs" dxfId="2585" priority="3425" operator="lessThan">
      <formula>$C100</formula>
    </cfRule>
  </conditionalFormatting>
  <conditionalFormatting sqref="J104">
    <cfRule type="cellIs" dxfId="2584" priority="3400" operator="lessThan">
      <formula>$B100</formula>
    </cfRule>
    <cfRule type="cellIs" dxfId="2583" priority="3401" operator="greaterThan">
      <formula>$B100</formula>
    </cfRule>
  </conditionalFormatting>
  <conditionalFormatting sqref="L104">
    <cfRule type="cellIs" dxfId="2582" priority="3398" operator="lessThan">
      <formula>$B100</formula>
    </cfRule>
    <cfRule type="cellIs" dxfId="2581" priority="3399" operator="greaterThan">
      <formula>$B100</formula>
    </cfRule>
  </conditionalFormatting>
  <conditionalFormatting sqref="N104">
    <cfRule type="cellIs" dxfId="2580" priority="3392" operator="lessThan">
      <formula>$B100</formula>
    </cfRule>
    <cfRule type="cellIs" dxfId="2579" priority="3393" operator="greaterThan">
      <formula>$B100</formula>
    </cfRule>
  </conditionalFormatting>
  <conditionalFormatting sqref="P104">
    <cfRule type="cellIs" dxfId="2578" priority="3390" operator="lessThan">
      <formula>$B100</formula>
    </cfRule>
    <cfRule type="cellIs" dxfId="2577" priority="3391" operator="greaterThan">
      <formula>$B100</formula>
    </cfRule>
  </conditionalFormatting>
  <conditionalFormatting sqref="K104">
    <cfRule type="cellIs" dxfId="2576" priority="3378" operator="greaterThan">
      <formula>$C100</formula>
    </cfRule>
    <cfRule type="cellIs" dxfId="2575" priority="3379" operator="lessThan">
      <formula>$C100</formula>
    </cfRule>
  </conditionalFormatting>
  <conditionalFormatting sqref="M104">
    <cfRule type="cellIs" dxfId="2574" priority="3376" operator="greaterThan">
      <formula>$C100</formula>
    </cfRule>
    <cfRule type="cellIs" dxfId="2573" priority="3377" operator="lessThan">
      <formula>$C100</formula>
    </cfRule>
  </conditionalFormatting>
  <conditionalFormatting sqref="O104">
    <cfRule type="cellIs" dxfId="2572" priority="3370" operator="greaterThan">
      <formula>$C100</formula>
    </cfRule>
    <cfRule type="cellIs" dxfId="2571" priority="3371" operator="lessThan">
      <formula>$C100</formula>
    </cfRule>
  </conditionalFormatting>
  <conditionalFormatting sqref="Q104">
    <cfRule type="cellIs" dxfId="2570" priority="3368" operator="greaterThan">
      <formula>$C100</formula>
    </cfRule>
    <cfRule type="cellIs" dxfId="2569" priority="3369" operator="lessThan">
      <formula>$C100</formula>
    </cfRule>
  </conditionalFormatting>
  <conditionalFormatting sqref="J108">
    <cfRule type="cellIs" dxfId="2568" priority="3356" operator="lessThan">
      <formula>$B100</formula>
    </cfRule>
    <cfRule type="cellIs" dxfId="2567" priority="3357" operator="greaterThan">
      <formula>$B100</formula>
    </cfRule>
  </conditionalFormatting>
  <conditionalFormatting sqref="L108">
    <cfRule type="cellIs" dxfId="2566" priority="3354" operator="lessThan">
      <formula>$B100</formula>
    </cfRule>
    <cfRule type="cellIs" dxfId="2565" priority="3355" operator="greaterThan">
      <formula>$B100</formula>
    </cfRule>
  </conditionalFormatting>
  <conditionalFormatting sqref="N108">
    <cfRule type="cellIs" dxfId="2564" priority="3348" operator="lessThan">
      <formula>$B100</formula>
    </cfRule>
    <cfRule type="cellIs" dxfId="2563" priority="3349" operator="greaterThan">
      <formula>$B100</formula>
    </cfRule>
  </conditionalFormatting>
  <conditionalFormatting sqref="P108">
    <cfRule type="cellIs" dxfId="2562" priority="3346" operator="lessThan">
      <formula>$B100</formula>
    </cfRule>
    <cfRule type="cellIs" dxfId="2561" priority="3347" operator="greaterThan">
      <formula>$B100</formula>
    </cfRule>
  </conditionalFormatting>
  <conditionalFormatting sqref="K108">
    <cfRule type="cellIs" dxfId="2560" priority="3334" operator="greaterThan">
      <formula>$C100</formula>
    </cfRule>
    <cfRule type="cellIs" dxfId="2559" priority="3335" operator="lessThan">
      <formula>$C100</formula>
    </cfRule>
  </conditionalFormatting>
  <conditionalFormatting sqref="M108">
    <cfRule type="cellIs" dxfId="2558" priority="3332" operator="greaterThan">
      <formula>$C100</formula>
    </cfRule>
    <cfRule type="cellIs" dxfId="2557" priority="3333" operator="lessThan">
      <formula>$C100</formula>
    </cfRule>
  </conditionalFormatting>
  <conditionalFormatting sqref="O108">
    <cfRule type="cellIs" dxfId="2556" priority="3326" operator="greaterThan">
      <formula>$C100</formula>
    </cfRule>
    <cfRule type="cellIs" dxfId="2555" priority="3327" operator="lessThan">
      <formula>$C100</formula>
    </cfRule>
  </conditionalFormatting>
  <conditionalFormatting sqref="Q108">
    <cfRule type="cellIs" dxfId="2554" priority="3324" operator="greaterThan">
      <formula>$C100</formula>
    </cfRule>
    <cfRule type="cellIs" dxfId="2553" priority="3325" operator="lessThan">
      <formula>$C100</formula>
    </cfRule>
  </conditionalFormatting>
  <conditionalFormatting sqref="J112">
    <cfRule type="cellIs" dxfId="2552" priority="3312" operator="lessThan">
      <formula>$B100</formula>
    </cfRule>
    <cfRule type="cellIs" dxfId="2551" priority="3313" operator="greaterThan">
      <formula>$B100</formula>
    </cfRule>
  </conditionalFormatting>
  <conditionalFormatting sqref="L112">
    <cfRule type="cellIs" dxfId="2550" priority="3310" operator="lessThan">
      <formula>$B100</formula>
    </cfRule>
    <cfRule type="cellIs" dxfId="2549" priority="3311" operator="greaterThan">
      <formula>$B100</formula>
    </cfRule>
  </conditionalFormatting>
  <conditionalFormatting sqref="N112">
    <cfRule type="cellIs" dxfId="2548" priority="3304" operator="lessThan">
      <formula>$B100</formula>
    </cfRule>
    <cfRule type="cellIs" dxfId="2547" priority="3305" operator="greaterThan">
      <formula>$B100</formula>
    </cfRule>
  </conditionalFormatting>
  <conditionalFormatting sqref="P112">
    <cfRule type="cellIs" dxfId="2546" priority="3302" operator="lessThan">
      <formula>$B100</formula>
    </cfRule>
    <cfRule type="cellIs" dxfId="2545" priority="3303" operator="greaterThan">
      <formula>$B100</formula>
    </cfRule>
  </conditionalFormatting>
  <conditionalFormatting sqref="K112">
    <cfRule type="cellIs" dxfId="2544" priority="3290" operator="greaterThan">
      <formula>$C100</formula>
    </cfRule>
    <cfRule type="cellIs" dxfId="2543" priority="3291" operator="lessThan">
      <formula>$C100</formula>
    </cfRule>
  </conditionalFormatting>
  <conditionalFormatting sqref="M112">
    <cfRule type="cellIs" dxfId="2542" priority="3288" operator="greaterThan">
      <formula>$C100</formula>
    </cfRule>
    <cfRule type="cellIs" dxfId="2541" priority="3289" operator="lessThan">
      <formula>$C100</formula>
    </cfRule>
  </conditionalFormatting>
  <conditionalFormatting sqref="O112">
    <cfRule type="cellIs" dxfId="2540" priority="3282" operator="greaterThan">
      <formula>$C100</formula>
    </cfRule>
    <cfRule type="cellIs" dxfId="2539" priority="3283" operator="lessThan">
      <formula>$C100</formula>
    </cfRule>
  </conditionalFormatting>
  <conditionalFormatting sqref="Q112">
    <cfRule type="cellIs" dxfId="2538" priority="3280" operator="greaterThan">
      <formula>$C100</formula>
    </cfRule>
    <cfRule type="cellIs" dxfId="2537" priority="3281" operator="lessThan">
      <formula>$C100</formula>
    </cfRule>
  </conditionalFormatting>
  <conditionalFormatting sqref="P105">
    <cfRule type="cellIs" dxfId="2536" priority="3177" operator="greaterThan">
      <formula>0</formula>
    </cfRule>
    <cfRule type="cellIs" dxfId="2535" priority="3178" operator="lessThan">
      <formula>0</formula>
    </cfRule>
  </conditionalFormatting>
  <conditionalFormatting sqref="G109">
    <cfRule type="cellIs" dxfId="2534" priority="3167" operator="lessThan">
      <formula>0</formula>
    </cfRule>
    <cfRule type="cellIs" dxfId="2533" priority="3168" operator="greaterThan">
      <formula>0</formula>
    </cfRule>
  </conditionalFormatting>
  <conditionalFormatting sqref="H109">
    <cfRule type="cellIs" dxfId="2532" priority="3165" operator="greaterThan">
      <formula>0</formula>
    </cfRule>
    <cfRule type="cellIs" dxfId="2531" priority="3166" operator="lessThan">
      <formula>0</formula>
    </cfRule>
  </conditionalFormatting>
  <conditionalFormatting sqref="I109">
    <cfRule type="cellIs" dxfId="2530" priority="3163" operator="lessThan">
      <formula>0</formula>
    </cfRule>
    <cfRule type="cellIs" dxfId="2529" priority="3164" operator="greaterThan">
      <formula>0</formula>
    </cfRule>
  </conditionalFormatting>
  <conditionalFormatting sqref="J109">
    <cfRule type="cellIs" dxfId="2528" priority="3153" operator="greaterThan">
      <formula>0</formula>
    </cfRule>
    <cfRule type="cellIs" dxfId="2527" priority="3154" operator="lessThan">
      <formula>0</formula>
    </cfRule>
  </conditionalFormatting>
  <conditionalFormatting sqref="K109">
    <cfRule type="cellIs" dxfId="2526" priority="3151" operator="lessThan">
      <formula>0</formula>
    </cfRule>
    <cfRule type="cellIs" dxfId="2525" priority="3152" operator="greaterThan">
      <formula>0</formula>
    </cfRule>
  </conditionalFormatting>
  <conditionalFormatting sqref="L109">
    <cfRule type="cellIs" dxfId="2524" priority="3149" operator="greaterThan">
      <formula>0</formula>
    </cfRule>
    <cfRule type="cellIs" dxfId="2523" priority="3150" operator="lessThan">
      <formula>0</formula>
    </cfRule>
  </conditionalFormatting>
  <conditionalFormatting sqref="M109">
    <cfRule type="cellIs" dxfId="2522" priority="3147" operator="lessThan">
      <formula>0</formula>
    </cfRule>
    <cfRule type="cellIs" dxfId="2521" priority="3148" operator="greaterThan">
      <formula>0</formula>
    </cfRule>
  </conditionalFormatting>
  <conditionalFormatting sqref="N109">
    <cfRule type="cellIs" dxfId="2520" priority="3137" operator="greaterThan">
      <formula>0</formula>
    </cfRule>
    <cfRule type="cellIs" dxfId="2519" priority="3138" operator="lessThan">
      <formula>0</formula>
    </cfRule>
  </conditionalFormatting>
  <conditionalFormatting sqref="O109">
    <cfRule type="cellIs" dxfId="2518" priority="3135" operator="lessThan">
      <formula>0</formula>
    </cfRule>
    <cfRule type="cellIs" dxfId="2517" priority="3136" operator="greaterThan">
      <formula>0</formula>
    </cfRule>
  </conditionalFormatting>
  <conditionalFormatting sqref="P109">
    <cfRule type="cellIs" dxfId="2516" priority="3133" operator="greaterThan">
      <formula>0</formula>
    </cfRule>
    <cfRule type="cellIs" dxfId="2515" priority="3134" operator="lessThan">
      <formula>0</formula>
    </cfRule>
  </conditionalFormatting>
  <conditionalFormatting sqref="Q109">
    <cfRule type="cellIs" dxfId="2514" priority="3131" operator="lessThan">
      <formula>0</formula>
    </cfRule>
    <cfRule type="cellIs" dxfId="2513" priority="3132" operator="greaterThan">
      <formula>0</formula>
    </cfRule>
  </conditionalFormatting>
  <conditionalFormatting sqref="F113">
    <cfRule type="cellIs" dxfId="2512" priority="3125" operator="greaterThan">
      <formula>0</formula>
    </cfRule>
    <cfRule type="cellIs" dxfId="2511" priority="3126" operator="lessThan">
      <formula>0</formula>
    </cfRule>
  </conditionalFormatting>
  <conditionalFormatting sqref="G113">
    <cfRule type="cellIs" dxfId="2510" priority="3123" operator="lessThan">
      <formula>0</formula>
    </cfRule>
    <cfRule type="cellIs" dxfId="2509" priority="3124" operator="greaterThan">
      <formula>0</formula>
    </cfRule>
  </conditionalFormatting>
  <conditionalFormatting sqref="H113">
    <cfRule type="cellIs" dxfId="2508" priority="3121" operator="greaterThan">
      <formula>0</formula>
    </cfRule>
    <cfRule type="cellIs" dxfId="2507" priority="3122" operator="lessThan">
      <formula>0</formula>
    </cfRule>
  </conditionalFormatting>
  <conditionalFormatting sqref="I113">
    <cfRule type="cellIs" dxfId="2506" priority="3119" operator="lessThan">
      <formula>0</formula>
    </cfRule>
    <cfRule type="cellIs" dxfId="2505" priority="3120" operator="greaterThan">
      <formula>0</formula>
    </cfRule>
  </conditionalFormatting>
  <conditionalFormatting sqref="J113">
    <cfRule type="cellIs" dxfId="2504" priority="3109" operator="greaterThan">
      <formula>0</formula>
    </cfRule>
    <cfRule type="cellIs" dxfId="2503" priority="3110" operator="lessThan">
      <formula>0</formula>
    </cfRule>
  </conditionalFormatting>
  <conditionalFormatting sqref="K113">
    <cfRule type="cellIs" dxfId="2502" priority="3107" operator="lessThan">
      <formula>0</formula>
    </cfRule>
    <cfRule type="cellIs" dxfId="2501" priority="3108" operator="greaterThan">
      <formula>0</formula>
    </cfRule>
  </conditionalFormatting>
  <conditionalFormatting sqref="L113">
    <cfRule type="cellIs" dxfId="2500" priority="3105" operator="greaterThan">
      <formula>0</formula>
    </cfRule>
    <cfRule type="cellIs" dxfId="2499" priority="3106" operator="lessThan">
      <formula>0</formula>
    </cfRule>
  </conditionalFormatting>
  <conditionalFormatting sqref="M113">
    <cfRule type="cellIs" dxfId="2498" priority="3103" operator="lessThan">
      <formula>0</formula>
    </cfRule>
    <cfRule type="cellIs" dxfId="2497" priority="3104" operator="greaterThan">
      <formula>0</formula>
    </cfRule>
  </conditionalFormatting>
  <conditionalFormatting sqref="N113">
    <cfRule type="cellIs" dxfId="2496" priority="3093" operator="greaterThan">
      <formula>0</formula>
    </cfRule>
    <cfRule type="cellIs" dxfId="2495" priority="3094" operator="lessThan">
      <formula>0</formula>
    </cfRule>
  </conditionalFormatting>
  <conditionalFormatting sqref="O113">
    <cfRule type="cellIs" dxfId="2494" priority="3091" operator="lessThan">
      <formula>0</formula>
    </cfRule>
    <cfRule type="cellIs" dxfId="2493" priority="3092" operator="greaterThan">
      <formula>0</formula>
    </cfRule>
  </conditionalFormatting>
  <conditionalFormatting sqref="P113">
    <cfRule type="cellIs" dxfId="2492" priority="3089" operator="greaterThan">
      <formula>0</formula>
    </cfRule>
    <cfRule type="cellIs" dxfId="2491" priority="3090" operator="lessThan">
      <formula>0</formula>
    </cfRule>
  </conditionalFormatting>
  <conditionalFormatting sqref="Q113">
    <cfRule type="cellIs" dxfId="2490" priority="3087" operator="lessThan">
      <formula>0</formula>
    </cfRule>
    <cfRule type="cellIs" dxfId="2489" priority="3088" operator="greaterThan">
      <formula>0</formula>
    </cfRule>
  </conditionalFormatting>
  <conditionalFormatting sqref="Y231:Y246">
    <cfRule type="cellIs" dxfId="2488" priority="7025" operator="equal">
      <formula>1</formula>
    </cfRule>
  </conditionalFormatting>
  <conditionalFormatting sqref="F185">
    <cfRule type="cellIs" dxfId="2487" priority="903" operator="greaterThan">
      <formula>0</formula>
    </cfRule>
    <cfRule type="cellIs" dxfId="2486" priority="904" operator="lessThan">
      <formula>0</formula>
    </cfRule>
  </conditionalFormatting>
  <conditionalFormatting sqref="G185">
    <cfRule type="cellIs" dxfId="2485" priority="901" operator="lessThan">
      <formula>0</formula>
    </cfRule>
    <cfRule type="cellIs" dxfId="2484" priority="902" operator="greaterThan">
      <formula>0</formula>
    </cfRule>
  </conditionalFormatting>
  <conditionalFormatting sqref="H185">
    <cfRule type="cellIs" dxfId="2483" priority="899" operator="greaterThan">
      <formula>0</formula>
    </cfRule>
    <cfRule type="cellIs" dxfId="2482" priority="900" operator="lessThan">
      <formula>0</formula>
    </cfRule>
  </conditionalFormatting>
  <conditionalFormatting sqref="I185">
    <cfRule type="cellIs" dxfId="2481" priority="897" operator="lessThan">
      <formula>0</formula>
    </cfRule>
    <cfRule type="cellIs" dxfId="2480" priority="898" operator="greaterThan">
      <formula>0</formula>
    </cfRule>
  </conditionalFormatting>
  <conditionalFormatting sqref="J185">
    <cfRule type="cellIs" dxfId="2479" priority="887" operator="greaterThan">
      <formula>0</formula>
    </cfRule>
    <cfRule type="cellIs" dxfId="2478" priority="888" operator="lessThan">
      <formula>0</formula>
    </cfRule>
  </conditionalFormatting>
  <conditionalFormatting sqref="K185">
    <cfRule type="cellIs" dxfId="2477" priority="885" operator="lessThan">
      <formula>0</formula>
    </cfRule>
    <cfRule type="cellIs" dxfId="2476" priority="886" operator="greaterThan">
      <formula>0</formula>
    </cfRule>
  </conditionalFormatting>
  <conditionalFormatting sqref="L185">
    <cfRule type="cellIs" dxfId="2475" priority="883" operator="greaterThan">
      <formula>0</formula>
    </cfRule>
    <cfRule type="cellIs" dxfId="2474" priority="884" operator="lessThan">
      <formula>0</formula>
    </cfRule>
  </conditionalFormatting>
  <conditionalFormatting sqref="M185">
    <cfRule type="cellIs" dxfId="2473" priority="881" operator="lessThan">
      <formula>0</formula>
    </cfRule>
    <cfRule type="cellIs" dxfId="2472" priority="882" operator="greaterThan">
      <formula>0</formula>
    </cfRule>
  </conditionalFormatting>
  <conditionalFormatting sqref="N185">
    <cfRule type="cellIs" dxfId="2471" priority="871" operator="greaterThan">
      <formula>0</formula>
    </cfRule>
    <cfRule type="cellIs" dxfId="2470" priority="872" operator="lessThan">
      <formula>0</formula>
    </cfRule>
  </conditionalFormatting>
  <conditionalFormatting sqref="O185">
    <cfRule type="cellIs" dxfId="2469" priority="869" operator="lessThan">
      <formula>0</formula>
    </cfRule>
    <cfRule type="cellIs" dxfId="2468" priority="870" operator="greaterThan">
      <formula>0</formula>
    </cfRule>
  </conditionalFormatting>
  <conditionalFormatting sqref="P185">
    <cfRule type="cellIs" dxfId="2467" priority="867" operator="greaterThan">
      <formula>0</formula>
    </cfRule>
    <cfRule type="cellIs" dxfId="2466" priority="868" operator="lessThan">
      <formula>0</formula>
    </cfRule>
  </conditionalFormatting>
  <conditionalFormatting sqref="Q185">
    <cfRule type="cellIs" dxfId="2465" priority="865" operator="lessThan">
      <formula>0</formula>
    </cfRule>
    <cfRule type="cellIs" dxfId="2464" priority="866" operator="greaterThan">
      <formula>0</formula>
    </cfRule>
  </conditionalFormatting>
  <conditionalFormatting sqref="F189">
    <cfRule type="cellIs" dxfId="2463" priority="859" operator="greaterThan">
      <formula>0</formula>
    </cfRule>
    <cfRule type="cellIs" dxfId="2462" priority="860" operator="lessThan">
      <formula>0</formula>
    </cfRule>
  </conditionalFormatting>
  <conditionalFormatting sqref="G189">
    <cfRule type="cellIs" dxfId="2461" priority="857" operator="lessThan">
      <formula>0</formula>
    </cfRule>
    <cfRule type="cellIs" dxfId="2460" priority="858" operator="greaterThan">
      <formula>0</formula>
    </cfRule>
  </conditionalFormatting>
  <conditionalFormatting sqref="H189">
    <cfRule type="cellIs" dxfId="2459" priority="855" operator="greaterThan">
      <formula>0</formula>
    </cfRule>
    <cfRule type="cellIs" dxfId="2458" priority="856" operator="lessThan">
      <formula>0</formula>
    </cfRule>
  </conditionalFormatting>
  <conditionalFormatting sqref="I189">
    <cfRule type="cellIs" dxfId="2457" priority="853" operator="lessThan">
      <formula>0</formula>
    </cfRule>
    <cfRule type="cellIs" dxfId="2456" priority="854" operator="greaterThan">
      <formula>0</formula>
    </cfRule>
  </conditionalFormatting>
  <conditionalFormatting sqref="J189">
    <cfRule type="cellIs" dxfId="2455" priority="843" operator="greaterThan">
      <formula>0</formula>
    </cfRule>
    <cfRule type="cellIs" dxfId="2454" priority="844" operator="lessThan">
      <formula>0</formula>
    </cfRule>
  </conditionalFormatting>
  <conditionalFormatting sqref="K189">
    <cfRule type="cellIs" dxfId="2453" priority="841" operator="lessThan">
      <formula>0</formula>
    </cfRule>
    <cfRule type="cellIs" dxfId="2452" priority="842" operator="greaterThan">
      <formula>0</formula>
    </cfRule>
  </conditionalFormatting>
  <conditionalFormatting sqref="L189">
    <cfRule type="cellIs" dxfId="2451" priority="839" operator="greaterThan">
      <formula>0</formula>
    </cfRule>
    <cfRule type="cellIs" dxfId="2450" priority="840" operator="lessThan">
      <formula>0</formula>
    </cfRule>
  </conditionalFormatting>
  <conditionalFormatting sqref="M189">
    <cfRule type="cellIs" dxfId="2449" priority="837" operator="lessThan">
      <formula>0</formula>
    </cfRule>
    <cfRule type="cellIs" dxfId="2448" priority="838" operator="greaterThan">
      <formula>0</formula>
    </cfRule>
  </conditionalFormatting>
  <conditionalFormatting sqref="N189">
    <cfRule type="cellIs" dxfId="2447" priority="827" operator="greaterThan">
      <formula>0</formula>
    </cfRule>
    <cfRule type="cellIs" dxfId="2446" priority="828" operator="lessThan">
      <formula>0</formula>
    </cfRule>
  </conditionalFormatting>
  <conditionalFormatting sqref="O189">
    <cfRule type="cellIs" dxfId="2445" priority="825" operator="lessThan">
      <formula>0</formula>
    </cfRule>
    <cfRule type="cellIs" dxfId="2444" priority="826" operator="greaterThan">
      <formula>0</formula>
    </cfRule>
  </conditionalFormatting>
  <conditionalFormatting sqref="P189">
    <cfRule type="cellIs" dxfId="2443" priority="823" operator="greaterThan">
      <formula>0</formula>
    </cfRule>
    <cfRule type="cellIs" dxfId="2442" priority="824" operator="lessThan">
      <formula>0</formula>
    </cfRule>
  </conditionalFormatting>
  <conditionalFormatting sqref="Q189">
    <cfRule type="cellIs" dxfId="2441" priority="821" operator="lessThan">
      <formula>0</formula>
    </cfRule>
    <cfRule type="cellIs" dxfId="2440" priority="822" operator="greaterThan">
      <formula>0</formula>
    </cfRule>
  </conditionalFormatting>
  <conditionalFormatting sqref="F193">
    <cfRule type="cellIs" dxfId="2439" priority="815" operator="greaterThan">
      <formula>0</formula>
    </cfRule>
    <cfRule type="cellIs" dxfId="2438" priority="816" operator="lessThan">
      <formula>0</formula>
    </cfRule>
  </conditionalFormatting>
  <conditionalFormatting sqref="G193">
    <cfRule type="cellIs" dxfId="2437" priority="813" operator="lessThan">
      <formula>0</formula>
    </cfRule>
    <cfRule type="cellIs" dxfId="2436" priority="814" operator="greaterThan">
      <formula>0</formula>
    </cfRule>
  </conditionalFormatting>
  <conditionalFormatting sqref="H193">
    <cfRule type="cellIs" dxfId="2435" priority="811" operator="greaterThan">
      <formula>0</formula>
    </cfRule>
    <cfRule type="cellIs" dxfId="2434" priority="812" operator="lessThan">
      <formula>0</formula>
    </cfRule>
  </conditionalFormatting>
  <conditionalFormatting sqref="I193">
    <cfRule type="cellIs" dxfId="2433" priority="809" operator="lessThan">
      <formula>0</formula>
    </cfRule>
    <cfRule type="cellIs" dxfId="2432" priority="810" operator="greaterThan">
      <formula>0</formula>
    </cfRule>
  </conditionalFormatting>
  <conditionalFormatting sqref="J193">
    <cfRule type="cellIs" dxfId="2431" priority="799" operator="greaterThan">
      <formula>0</formula>
    </cfRule>
    <cfRule type="cellIs" dxfId="2430" priority="800" operator="lessThan">
      <formula>0</formula>
    </cfRule>
  </conditionalFormatting>
  <conditionalFormatting sqref="K193">
    <cfRule type="cellIs" dxfId="2429" priority="797" operator="lessThan">
      <formula>0</formula>
    </cfRule>
    <cfRule type="cellIs" dxfId="2428" priority="798" operator="greaterThan">
      <formula>0</formula>
    </cfRule>
  </conditionalFormatting>
  <conditionalFormatting sqref="L193">
    <cfRule type="cellIs" dxfId="2427" priority="795" operator="greaterThan">
      <formula>0</formula>
    </cfRule>
    <cfRule type="cellIs" dxfId="2426" priority="796" operator="lessThan">
      <formula>0</formula>
    </cfRule>
  </conditionalFormatting>
  <conditionalFormatting sqref="M193">
    <cfRule type="cellIs" dxfId="2425" priority="793" operator="lessThan">
      <formula>0</formula>
    </cfRule>
    <cfRule type="cellIs" dxfId="2424" priority="794" operator="greaterThan">
      <formula>0</formula>
    </cfRule>
  </conditionalFormatting>
  <conditionalFormatting sqref="N193">
    <cfRule type="cellIs" dxfId="2423" priority="783" operator="greaterThan">
      <formula>0</formula>
    </cfRule>
    <cfRule type="cellIs" dxfId="2422" priority="784" operator="lessThan">
      <formula>0</formula>
    </cfRule>
  </conditionalFormatting>
  <conditionalFormatting sqref="O193">
    <cfRule type="cellIs" dxfId="2421" priority="781" operator="lessThan">
      <formula>0</formula>
    </cfRule>
    <cfRule type="cellIs" dxfId="2420" priority="782" operator="greaterThan">
      <formula>0</formula>
    </cfRule>
  </conditionalFormatting>
  <conditionalFormatting sqref="P193">
    <cfRule type="cellIs" dxfId="2419" priority="779" operator="greaterThan">
      <formula>0</formula>
    </cfRule>
    <cfRule type="cellIs" dxfId="2418" priority="780" operator="lessThan">
      <formula>0</formula>
    </cfRule>
  </conditionalFormatting>
  <conditionalFormatting sqref="Q193">
    <cfRule type="cellIs" dxfId="2417" priority="777" operator="lessThan">
      <formula>0</formula>
    </cfRule>
    <cfRule type="cellIs" dxfId="2416" priority="778" operator="greaterThan">
      <formula>0</formula>
    </cfRule>
  </conditionalFormatting>
  <conditionalFormatting sqref="F212">
    <cfRule type="cellIs" dxfId="2415" priority="386" operator="lessThan">
      <formula>$B212</formula>
    </cfRule>
    <cfRule type="cellIs" dxfId="2414" priority="387" operator="greaterThan">
      <formula>$B212</formula>
    </cfRule>
  </conditionalFormatting>
  <conditionalFormatting sqref="H212">
    <cfRule type="cellIs" dxfId="2413" priority="384" operator="lessThan">
      <formula>$B212</formula>
    </cfRule>
    <cfRule type="cellIs" dxfId="2412" priority="385" operator="greaterThan">
      <formula>$B212</formula>
    </cfRule>
  </conditionalFormatting>
  <conditionalFormatting sqref="J212">
    <cfRule type="cellIs" dxfId="2411" priority="378" operator="lessThan">
      <formula>$B212</formula>
    </cfRule>
    <cfRule type="cellIs" dxfId="2410" priority="379" operator="greaterThan">
      <formula>$B212</formula>
    </cfRule>
  </conditionalFormatting>
  <conditionalFormatting sqref="L212">
    <cfRule type="cellIs" dxfId="2409" priority="376" operator="lessThan">
      <formula>$B212</formula>
    </cfRule>
    <cfRule type="cellIs" dxfId="2408" priority="377" operator="greaterThan">
      <formula>$B212</formula>
    </cfRule>
  </conditionalFormatting>
  <conditionalFormatting sqref="N212">
    <cfRule type="cellIs" dxfId="2407" priority="370" operator="lessThan">
      <formula>$B212</formula>
    </cfRule>
    <cfRule type="cellIs" dxfId="2406" priority="371" operator="greaterThan">
      <formula>$B212</formula>
    </cfRule>
  </conditionalFormatting>
  <conditionalFormatting sqref="P212">
    <cfRule type="cellIs" dxfId="2405" priority="368" operator="lessThan">
      <formula>$B212</formula>
    </cfRule>
    <cfRule type="cellIs" dxfId="2404" priority="369" operator="greaterThan">
      <formula>$B212</formula>
    </cfRule>
  </conditionalFormatting>
  <conditionalFormatting sqref="G212">
    <cfRule type="cellIs" dxfId="2403" priority="362" operator="greaterThan">
      <formula>$C212</formula>
    </cfRule>
    <cfRule type="cellIs" dxfId="2402" priority="363" operator="lessThan">
      <formula>$C212</formula>
    </cfRule>
  </conditionalFormatting>
  <conditionalFormatting sqref="I212">
    <cfRule type="cellIs" dxfId="2401" priority="360" operator="greaterThan">
      <formula>$C212</formula>
    </cfRule>
    <cfRule type="cellIs" dxfId="2400" priority="361" operator="lessThan">
      <formula>$C212</formula>
    </cfRule>
  </conditionalFormatting>
  <conditionalFormatting sqref="K212">
    <cfRule type="cellIs" dxfId="2399" priority="354" operator="greaterThan">
      <formula>$C212</formula>
    </cfRule>
    <cfRule type="cellIs" dxfId="2398" priority="355" operator="lessThan">
      <formula>$C212</formula>
    </cfRule>
  </conditionalFormatting>
  <conditionalFormatting sqref="M212">
    <cfRule type="cellIs" dxfId="2397" priority="352" operator="greaterThan">
      <formula>$C212</formula>
    </cfRule>
    <cfRule type="cellIs" dxfId="2396" priority="353" operator="lessThan">
      <formula>$C212</formula>
    </cfRule>
  </conditionalFormatting>
  <conditionalFormatting sqref="O212">
    <cfRule type="cellIs" dxfId="2395" priority="346" operator="greaterThan">
      <formula>$C212</formula>
    </cfRule>
    <cfRule type="cellIs" dxfId="2394" priority="347" operator="lessThan">
      <formula>$C212</formula>
    </cfRule>
  </conditionalFormatting>
  <conditionalFormatting sqref="Q212">
    <cfRule type="cellIs" dxfId="2393" priority="344" operator="greaterThan">
      <formula>$C212</formula>
    </cfRule>
    <cfRule type="cellIs" dxfId="2392" priority="345" operator="lessThan">
      <formula>$C212</formula>
    </cfRule>
  </conditionalFormatting>
  <conditionalFormatting sqref="F216">
    <cfRule type="cellIs" dxfId="2391" priority="328" operator="lessThan">
      <formula>$B212</formula>
    </cfRule>
    <cfRule type="cellIs" dxfId="2390" priority="329" operator="greaterThan">
      <formula>$B212</formula>
    </cfRule>
  </conditionalFormatting>
  <conditionalFormatting sqref="H216">
    <cfRule type="cellIs" dxfId="2389" priority="326" operator="lessThan">
      <formula>$B212</formula>
    </cfRule>
    <cfRule type="cellIs" dxfId="2388" priority="327" operator="greaterThan">
      <formula>$B212</formula>
    </cfRule>
  </conditionalFormatting>
  <conditionalFormatting sqref="J216">
    <cfRule type="cellIs" dxfId="2387" priority="320" operator="lessThan">
      <formula>$B212</formula>
    </cfRule>
    <cfRule type="cellIs" dxfId="2386" priority="321" operator="greaterThan">
      <formula>$B212</formula>
    </cfRule>
  </conditionalFormatting>
  <conditionalFormatting sqref="L216">
    <cfRule type="cellIs" dxfId="2385" priority="318" operator="lessThan">
      <formula>$B212</formula>
    </cfRule>
    <cfRule type="cellIs" dxfId="2384" priority="319" operator="greaterThan">
      <formula>$B212</formula>
    </cfRule>
  </conditionalFormatting>
  <conditionalFormatting sqref="N216">
    <cfRule type="cellIs" dxfId="2383" priority="312" operator="lessThan">
      <formula>$B212</formula>
    </cfRule>
    <cfRule type="cellIs" dxfId="2382" priority="313" operator="greaterThan">
      <formula>$B212</formula>
    </cfRule>
  </conditionalFormatting>
  <conditionalFormatting sqref="P216">
    <cfRule type="cellIs" dxfId="2381" priority="310" operator="lessThan">
      <formula>$B212</formula>
    </cfRule>
    <cfRule type="cellIs" dxfId="2380" priority="311" operator="greaterThan">
      <formula>$B212</formula>
    </cfRule>
  </conditionalFormatting>
  <conditionalFormatting sqref="G216">
    <cfRule type="cellIs" dxfId="2379" priority="306" operator="greaterThan">
      <formula>$C212</formula>
    </cfRule>
    <cfRule type="cellIs" dxfId="2378" priority="307" operator="lessThan">
      <formula>$C212</formula>
    </cfRule>
  </conditionalFormatting>
  <conditionalFormatting sqref="I216">
    <cfRule type="cellIs" dxfId="2377" priority="304" operator="greaterThan">
      <formula>$C212</formula>
    </cfRule>
    <cfRule type="cellIs" dxfId="2376" priority="305" operator="lessThan">
      <formula>$C212</formula>
    </cfRule>
  </conditionalFormatting>
  <conditionalFormatting sqref="K216">
    <cfRule type="cellIs" dxfId="2375" priority="298" operator="greaterThan">
      <formula>$C212</formula>
    </cfRule>
    <cfRule type="cellIs" dxfId="2374" priority="299" operator="lessThan">
      <formula>$C212</formula>
    </cfRule>
  </conditionalFormatting>
  <conditionalFormatting sqref="M216">
    <cfRule type="cellIs" dxfId="2373" priority="296" operator="greaterThan">
      <formula>$C212</formula>
    </cfRule>
    <cfRule type="cellIs" dxfId="2372" priority="297" operator="lessThan">
      <formula>$C212</formula>
    </cfRule>
  </conditionalFormatting>
  <conditionalFormatting sqref="O216">
    <cfRule type="cellIs" dxfId="2371" priority="290" operator="greaterThan">
      <formula>$C212</formula>
    </cfRule>
    <cfRule type="cellIs" dxfId="2370" priority="291" operator="lessThan">
      <formula>$C212</formula>
    </cfRule>
  </conditionalFormatting>
  <conditionalFormatting sqref="Q216">
    <cfRule type="cellIs" dxfId="2369" priority="288" operator="greaterThan">
      <formula>$C212</formula>
    </cfRule>
    <cfRule type="cellIs" dxfId="2368" priority="289" operator="lessThan">
      <formula>$C212</formula>
    </cfRule>
  </conditionalFormatting>
  <conditionalFormatting sqref="F220">
    <cfRule type="cellIs" dxfId="2367" priority="284" operator="lessThan">
      <formula>$B212</formula>
    </cfRule>
    <cfRule type="cellIs" dxfId="2366" priority="285" operator="greaterThan">
      <formula>$B212</formula>
    </cfRule>
  </conditionalFormatting>
  <conditionalFormatting sqref="H220">
    <cfRule type="cellIs" dxfId="2365" priority="282" operator="lessThan">
      <formula>$B212</formula>
    </cfRule>
    <cfRule type="cellIs" dxfId="2364" priority="283" operator="greaterThan">
      <formula>$B212</formula>
    </cfRule>
  </conditionalFormatting>
  <conditionalFormatting sqref="J220">
    <cfRule type="cellIs" dxfId="2363" priority="276" operator="lessThan">
      <formula>$B212</formula>
    </cfRule>
    <cfRule type="cellIs" dxfId="2362" priority="277" operator="greaterThan">
      <formula>$B212</formula>
    </cfRule>
  </conditionalFormatting>
  <conditionalFormatting sqref="L220">
    <cfRule type="cellIs" dxfId="2361" priority="274" operator="lessThan">
      <formula>$B212</formula>
    </cfRule>
    <cfRule type="cellIs" dxfId="2360" priority="275" operator="greaterThan">
      <formula>$B212</formula>
    </cfRule>
  </conditionalFormatting>
  <conditionalFormatting sqref="N220">
    <cfRule type="cellIs" dxfId="2359" priority="268" operator="lessThan">
      <formula>$B212</formula>
    </cfRule>
    <cfRule type="cellIs" dxfId="2358" priority="269" operator="greaterThan">
      <formula>$B212</formula>
    </cfRule>
  </conditionalFormatting>
  <conditionalFormatting sqref="P220">
    <cfRule type="cellIs" dxfId="2357" priority="266" operator="lessThan">
      <formula>$B212</formula>
    </cfRule>
    <cfRule type="cellIs" dxfId="2356" priority="267" operator="greaterThan">
      <formula>$B212</formula>
    </cfRule>
  </conditionalFormatting>
  <conditionalFormatting sqref="G220">
    <cfRule type="cellIs" dxfId="2355" priority="262" operator="greaterThan">
      <formula>$C212</formula>
    </cfRule>
    <cfRule type="cellIs" dxfId="2354" priority="263" operator="lessThan">
      <formula>$C212</formula>
    </cfRule>
  </conditionalFormatting>
  <conditionalFormatting sqref="I220">
    <cfRule type="cellIs" dxfId="2353" priority="260" operator="greaterThan">
      <formula>$C212</formula>
    </cfRule>
    <cfRule type="cellIs" dxfId="2352" priority="261" operator="lessThan">
      <formula>$C212</formula>
    </cfRule>
  </conditionalFormatting>
  <conditionalFormatting sqref="K220">
    <cfRule type="cellIs" dxfId="2351" priority="254" operator="greaterThan">
      <formula>$C212</formula>
    </cfRule>
    <cfRule type="cellIs" dxfId="2350" priority="255" operator="lessThan">
      <formula>$C212</formula>
    </cfRule>
  </conditionalFormatting>
  <conditionalFormatting sqref="M220">
    <cfRule type="cellIs" dxfId="2349" priority="252" operator="greaterThan">
      <formula>$C212</formula>
    </cfRule>
    <cfRule type="cellIs" dxfId="2348" priority="253" operator="lessThan">
      <formula>$C212</formula>
    </cfRule>
  </conditionalFormatting>
  <conditionalFormatting sqref="O220">
    <cfRule type="cellIs" dxfId="2347" priority="246" operator="greaterThan">
      <formula>$C212</formula>
    </cfRule>
    <cfRule type="cellIs" dxfId="2346" priority="247" operator="lessThan">
      <formula>$C212</formula>
    </cfRule>
  </conditionalFormatting>
  <conditionalFormatting sqref="Q220">
    <cfRule type="cellIs" dxfId="2345" priority="244" operator="greaterThan">
      <formula>$C212</formula>
    </cfRule>
    <cfRule type="cellIs" dxfId="2344" priority="245" operator="lessThan">
      <formula>$C212</formula>
    </cfRule>
  </conditionalFormatting>
  <conditionalFormatting sqref="F224">
    <cfRule type="cellIs" dxfId="2343" priority="240" operator="lessThan">
      <formula>$B212</formula>
    </cfRule>
    <cfRule type="cellIs" dxfId="2342" priority="241" operator="greaterThan">
      <formula>$B212</formula>
    </cfRule>
  </conditionalFormatting>
  <conditionalFormatting sqref="H224">
    <cfRule type="cellIs" dxfId="2341" priority="238" operator="lessThan">
      <formula>$B212</formula>
    </cfRule>
    <cfRule type="cellIs" dxfId="2340" priority="239" operator="greaterThan">
      <formula>$B212</formula>
    </cfRule>
  </conditionalFormatting>
  <conditionalFormatting sqref="J224">
    <cfRule type="cellIs" dxfId="2339" priority="232" operator="lessThan">
      <formula>$B212</formula>
    </cfRule>
    <cfRule type="cellIs" dxfId="2338" priority="233" operator="greaterThan">
      <formula>$B212</formula>
    </cfRule>
  </conditionalFormatting>
  <conditionalFormatting sqref="L224">
    <cfRule type="cellIs" dxfId="2337" priority="230" operator="lessThan">
      <formula>$B212</formula>
    </cfRule>
    <cfRule type="cellIs" dxfId="2336" priority="231" operator="greaterThan">
      <formula>$B212</formula>
    </cfRule>
  </conditionalFormatting>
  <conditionalFormatting sqref="N224">
    <cfRule type="cellIs" dxfId="2335" priority="224" operator="lessThan">
      <formula>$B212</formula>
    </cfRule>
    <cfRule type="cellIs" dxfId="2334" priority="225" operator="greaterThan">
      <formula>$B212</formula>
    </cfRule>
  </conditionalFormatting>
  <conditionalFormatting sqref="P224">
    <cfRule type="cellIs" dxfId="2333" priority="222" operator="lessThan">
      <formula>$B212</formula>
    </cfRule>
    <cfRule type="cellIs" dxfId="2332" priority="223" operator="greaterThan">
      <formula>$B212</formula>
    </cfRule>
  </conditionalFormatting>
  <conditionalFormatting sqref="G224">
    <cfRule type="cellIs" dxfId="2331" priority="218" operator="greaterThan">
      <formula>$C212</formula>
    </cfRule>
    <cfRule type="cellIs" dxfId="2330" priority="219" operator="lessThan">
      <formula>$C212</formula>
    </cfRule>
  </conditionalFormatting>
  <conditionalFormatting sqref="I224">
    <cfRule type="cellIs" dxfId="2329" priority="216" operator="greaterThan">
      <formula>$C212</formula>
    </cfRule>
    <cfRule type="cellIs" dxfId="2328" priority="217" operator="lessThan">
      <formula>$C212</formula>
    </cfRule>
  </conditionalFormatting>
  <conditionalFormatting sqref="K224">
    <cfRule type="cellIs" dxfId="2327" priority="210" operator="greaterThan">
      <formula>$C212</formula>
    </cfRule>
    <cfRule type="cellIs" dxfId="2326" priority="211" operator="lessThan">
      <formula>$C212</formula>
    </cfRule>
  </conditionalFormatting>
  <conditionalFormatting sqref="M224">
    <cfRule type="cellIs" dxfId="2325" priority="208" operator="greaterThan">
      <formula>$C212</formula>
    </cfRule>
    <cfRule type="cellIs" dxfId="2324" priority="209" operator="lessThan">
      <formula>$C212</formula>
    </cfRule>
  </conditionalFormatting>
  <conditionalFormatting sqref="O224">
    <cfRule type="cellIs" dxfId="2323" priority="202" operator="greaterThan">
      <formula>$C212</formula>
    </cfRule>
    <cfRule type="cellIs" dxfId="2322" priority="203" operator="lessThan">
      <formula>$C212</formula>
    </cfRule>
  </conditionalFormatting>
  <conditionalFormatting sqref="Q224">
    <cfRule type="cellIs" dxfId="2321" priority="200" operator="greaterThan">
      <formula>$C212</formula>
    </cfRule>
    <cfRule type="cellIs" dxfId="2320" priority="201" operator="lessThan">
      <formula>$C212</formula>
    </cfRule>
  </conditionalFormatting>
  <conditionalFormatting sqref="F213">
    <cfRule type="cellIs" dxfId="2319" priority="187" operator="greaterThan">
      <formula>0</formula>
    </cfRule>
    <cfRule type="cellIs" dxfId="2318" priority="190" operator="lessThan">
      <formula>0</formula>
    </cfRule>
  </conditionalFormatting>
  <conditionalFormatting sqref="G213">
    <cfRule type="cellIs" dxfId="2317" priority="188" operator="lessThan">
      <formula>0</formula>
    </cfRule>
    <cfRule type="cellIs" dxfId="2316" priority="189" operator="greaterThan">
      <formula>0</formula>
    </cfRule>
  </conditionalFormatting>
  <conditionalFormatting sqref="H213">
    <cfRule type="cellIs" dxfId="2315" priority="183" operator="greaterThan">
      <formula>0</formula>
    </cfRule>
    <cfRule type="cellIs" dxfId="2314" priority="186" operator="lessThan">
      <formula>0</formula>
    </cfRule>
  </conditionalFormatting>
  <conditionalFormatting sqref="I213">
    <cfRule type="cellIs" dxfId="2313" priority="184" operator="lessThan">
      <formula>0</formula>
    </cfRule>
    <cfRule type="cellIs" dxfId="2312" priority="185" operator="greaterThan">
      <formula>0</formula>
    </cfRule>
  </conditionalFormatting>
  <conditionalFormatting sqref="J213">
    <cfRule type="cellIs" dxfId="2311" priority="171" operator="greaterThan">
      <formula>0</formula>
    </cfRule>
    <cfRule type="cellIs" dxfId="2310" priority="174" operator="lessThan">
      <formula>0</formula>
    </cfRule>
  </conditionalFormatting>
  <conditionalFormatting sqref="K213">
    <cfRule type="cellIs" dxfId="2309" priority="172" operator="lessThan">
      <formula>0</formula>
    </cfRule>
    <cfRule type="cellIs" dxfId="2308" priority="173" operator="greaterThan">
      <formula>0</formula>
    </cfRule>
  </conditionalFormatting>
  <conditionalFormatting sqref="L213">
    <cfRule type="cellIs" dxfId="2307" priority="167" operator="greaterThan">
      <formula>0</formula>
    </cfRule>
    <cfRule type="cellIs" dxfId="2306" priority="170" operator="lessThan">
      <formula>0</formula>
    </cfRule>
  </conditionalFormatting>
  <conditionalFormatting sqref="M213">
    <cfRule type="cellIs" dxfId="2305" priority="168" operator="lessThan">
      <formula>0</formula>
    </cfRule>
    <cfRule type="cellIs" dxfId="2304" priority="169" operator="greaterThan">
      <formula>0</formula>
    </cfRule>
  </conditionalFormatting>
  <conditionalFormatting sqref="N213">
    <cfRule type="cellIs" dxfId="2303" priority="155" operator="greaterThan">
      <formula>0</formula>
    </cfRule>
    <cfRule type="cellIs" dxfId="2302" priority="158" operator="lessThan">
      <formula>0</formula>
    </cfRule>
  </conditionalFormatting>
  <conditionalFormatting sqref="O213">
    <cfRule type="cellIs" dxfId="2301" priority="156" operator="lessThan">
      <formula>0</formula>
    </cfRule>
    <cfRule type="cellIs" dxfId="2300" priority="157" operator="greaterThan">
      <formula>0</formula>
    </cfRule>
  </conditionalFormatting>
  <conditionalFormatting sqref="P213">
    <cfRule type="cellIs" dxfId="2299" priority="151" operator="greaterThan">
      <formula>0</formula>
    </cfRule>
    <cfRule type="cellIs" dxfId="2298" priority="154" operator="lessThan">
      <formula>0</formula>
    </cfRule>
  </conditionalFormatting>
  <conditionalFormatting sqref="Q213">
    <cfRule type="cellIs" dxfId="2297" priority="152" operator="lessThan">
      <formula>0</formula>
    </cfRule>
    <cfRule type="cellIs" dxfId="2296" priority="153" operator="greaterThan">
      <formula>0</formula>
    </cfRule>
  </conditionalFormatting>
  <conditionalFormatting sqref="F217">
    <cfRule type="cellIs" dxfId="2295" priority="133" operator="greaterThan">
      <formula>0</formula>
    </cfRule>
    <cfRule type="cellIs" dxfId="2294" priority="134" operator="lessThan">
      <formula>0</formula>
    </cfRule>
  </conditionalFormatting>
  <conditionalFormatting sqref="G217">
    <cfRule type="cellIs" dxfId="2293" priority="131" operator="lessThan">
      <formula>0</formula>
    </cfRule>
    <cfRule type="cellIs" dxfId="2292" priority="132" operator="greaterThan">
      <formula>0</formula>
    </cfRule>
  </conditionalFormatting>
  <conditionalFormatting sqref="H217">
    <cfRule type="cellIs" dxfId="2291" priority="129" operator="greaterThan">
      <formula>0</formula>
    </cfRule>
    <cfRule type="cellIs" dxfId="2290" priority="130" operator="lessThan">
      <formula>0</formula>
    </cfRule>
  </conditionalFormatting>
  <conditionalFormatting sqref="I217">
    <cfRule type="cellIs" dxfId="2289" priority="127" operator="lessThan">
      <formula>0</formula>
    </cfRule>
    <cfRule type="cellIs" dxfId="2288" priority="128" operator="greaterThan">
      <formula>0</formula>
    </cfRule>
  </conditionalFormatting>
  <conditionalFormatting sqref="J217">
    <cfRule type="cellIs" dxfId="2287" priority="117" operator="greaterThan">
      <formula>0</formula>
    </cfRule>
    <cfRule type="cellIs" dxfId="2286" priority="118" operator="lessThan">
      <formula>0</formula>
    </cfRule>
  </conditionalFormatting>
  <conditionalFormatting sqref="K217">
    <cfRule type="cellIs" dxfId="2285" priority="115" operator="lessThan">
      <formula>0</formula>
    </cfRule>
    <cfRule type="cellIs" dxfId="2284" priority="116" operator="greaterThan">
      <formula>0</formula>
    </cfRule>
  </conditionalFormatting>
  <conditionalFormatting sqref="L217">
    <cfRule type="cellIs" dxfId="2283" priority="113" operator="greaterThan">
      <formula>0</formula>
    </cfRule>
    <cfRule type="cellIs" dxfId="2282" priority="114" operator="lessThan">
      <formula>0</formula>
    </cfRule>
  </conditionalFormatting>
  <conditionalFormatting sqref="M217">
    <cfRule type="cellIs" dxfId="2281" priority="111" operator="lessThan">
      <formula>0</formula>
    </cfRule>
    <cfRule type="cellIs" dxfId="2280" priority="112" operator="greaterThan">
      <formula>0</formula>
    </cfRule>
  </conditionalFormatting>
  <conditionalFormatting sqref="N217">
    <cfRule type="cellIs" dxfId="2279" priority="101" operator="greaterThan">
      <formula>0</formula>
    </cfRule>
    <cfRule type="cellIs" dxfId="2278" priority="102" operator="lessThan">
      <formula>0</formula>
    </cfRule>
  </conditionalFormatting>
  <conditionalFormatting sqref="O217">
    <cfRule type="cellIs" dxfId="2277" priority="99" operator="lessThan">
      <formula>0</formula>
    </cfRule>
    <cfRule type="cellIs" dxfId="2276" priority="100" operator="greaterThan">
      <formula>0</formula>
    </cfRule>
  </conditionalFormatting>
  <conditionalFormatting sqref="P217">
    <cfRule type="cellIs" dxfId="2275" priority="97" operator="greaterThan">
      <formula>0</formula>
    </cfRule>
    <cfRule type="cellIs" dxfId="2274" priority="98" operator="lessThan">
      <formula>0</formula>
    </cfRule>
  </conditionalFormatting>
  <conditionalFormatting sqref="Q217">
    <cfRule type="cellIs" dxfId="2273" priority="95" operator="lessThan">
      <formula>0</formula>
    </cfRule>
    <cfRule type="cellIs" dxfId="2272" priority="96" operator="greaterThan">
      <formula>0</formula>
    </cfRule>
  </conditionalFormatting>
  <conditionalFormatting sqref="F221">
    <cfRule type="cellIs" dxfId="2271" priority="89" operator="greaterThan">
      <formula>0</formula>
    </cfRule>
    <cfRule type="cellIs" dxfId="2270" priority="90" operator="lessThan">
      <formula>0</formula>
    </cfRule>
  </conditionalFormatting>
  <conditionalFormatting sqref="G221">
    <cfRule type="cellIs" dxfId="2269" priority="87" operator="lessThan">
      <formula>0</formula>
    </cfRule>
    <cfRule type="cellIs" dxfId="2268" priority="88" operator="greaterThan">
      <formula>0</formula>
    </cfRule>
  </conditionalFormatting>
  <conditionalFormatting sqref="H221">
    <cfRule type="cellIs" dxfId="2267" priority="85" operator="greaterThan">
      <formula>0</formula>
    </cfRule>
    <cfRule type="cellIs" dxfId="2266" priority="86" operator="lessThan">
      <formula>0</formula>
    </cfRule>
  </conditionalFormatting>
  <conditionalFormatting sqref="I221">
    <cfRule type="cellIs" dxfId="2265" priority="83" operator="lessThan">
      <formula>0</formula>
    </cfRule>
    <cfRule type="cellIs" dxfId="2264" priority="84" operator="greaterThan">
      <formula>0</formula>
    </cfRule>
  </conditionalFormatting>
  <conditionalFormatting sqref="J221">
    <cfRule type="cellIs" dxfId="2263" priority="73" operator="greaterThan">
      <formula>0</formula>
    </cfRule>
    <cfRule type="cellIs" dxfId="2262" priority="74" operator="lessThan">
      <formula>0</formula>
    </cfRule>
  </conditionalFormatting>
  <conditionalFormatting sqref="K221">
    <cfRule type="cellIs" dxfId="2261" priority="71" operator="lessThan">
      <formula>0</formula>
    </cfRule>
    <cfRule type="cellIs" dxfId="2260" priority="72" operator="greaterThan">
      <formula>0</formula>
    </cfRule>
  </conditionalFormatting>
  <conditionalFormatting sqref="L221">
    <cfRule type="cellIs" dxfId="2259" priority="69" operator="greaterThan">
      <formula>0</formula>
    </cfRule>
    <cfRule type="cellIs" dxfId="2258" priority="70" operator="lessThan">
      <formula>0</formula>
    </cfRule>
  </conditionalFormatting>
  <conditionalFormatting sqref="M221">
    <cfRule type="cellIs" dxfId="2257" priority="67" operator="lessThan">
      <formula>0</formula>
    </cfRule>
    <cfRule type="cellIs" dxfId="2256" priority="68" operator="greaterThan">
      <formula>0</formula>
    </cfRule>
  </conditionalFormatting>
  <conditionalFormatting sqref="N221">
    <cfRule type="cellIs" dxfId="2255" priority="57" operator="greaterThan">
      <formula>0</formula>
    </cfRule>
    <cfRule type="cellIs" dxfId="2254" priority="58" operator="lessThan">
      <formula>0</formula>
    </cfRule>
  </conditionalFormatting>
  <conditionalFormatting sqref="O221">
    <cfRule type="cellIs" dxfId="2253" priority="55" operator="lessThan">
      <formula>0</formula>
    </cfRule>
    <cfRule type="cellIs" dxfId="2252" priority="56" operator="greaterThan">
      <formula>0</formula>
    </cfRule>
  </conditionalFormatting>
  <conditionalFormatting sqref="P221">
    <cfRule type="cellIs" dxfId="2251" priority="53" operator="greaterThan">
      <formula>0</formula>
    </cfRule>
    <cfRule type="cellIs" dxfId="2250" priority="54" operator="lessThan">
      <formula>0</formula>
    </cfRule>
  </conditionalFormatting>
  <conditionalFormatting sqref="Q221">
    <cfRule type="cellIs" dxfId="2249" priority="51" operator="lessThan">
      <formula>0</formula>
    </cfRule>
    <cfRule type="cellIs" dxfId="2248" priority="52" operator="greaterThan">
      <formula>0</formula>
    </cfRule>
  </conditionalFormatting>
  <conditionalFormatting sqref="F225">
    <cfRule type="cellIs" dxfId="2247" priority="45" operator="greaterThan">
      <formula>0</formula>
    </cfRule>
    <cfRule type="cellIs" dxfId="2246" priority="46" operator="lessThan">
      <formula>0</formula>
    </cfRule>
  </conditionalFormatting>
  <conditionalFormatting sqref="G225">
    <cfRule type="cellIs" dxfId="2245" priority="43" operator="lessThan">
      <formula>0</formula>
    </cfRule>
    <cfRule type="cellIs" dxfId="2244" priority="44" operator="greaterThan">
      <formula>0</formula>
    </cfRule>
  </conditionalFormatting>
  <conditionalFormatting sqref="H225">
    <cfRule type="cellIs" dxfId="2243" priority="41" operator="greaterThan">
      <formula>0</formula>
    </cfRule>
    <cfRule type="cellIs" dxfId="2242" priority="42" operator="lessThan">
      <formula>0</formula>
    </cfRule>
  </conditionalFormatting>
  <conditionalFormatting sqref="I225">
    <cfRule type="cellIs" dxfId="2241" priority="39" operator="lessThan">
      <formula>0</formula>
    </cfRule>
    <cfRule type="cellIs" dxfId="2240" priority="40" operator="greaterThan">
      <formula>0</formula>
    </cfRule>
  </conditionalFormatting>
  <conditionalFormatting sqref="J225">
    <cfRule type="cellIs" dxfId="2239" priority="29" operator="greaterThan">
      <formula>0</formula>
    </cfRule>
    <cfRule type="cellIs" dxfId="2238" priority="30" operator="lessThan">
      <formula>0</formula>
    </cfRule>
  </conditionalFormatting>
  <conditionalFormatting sqref="K225">
    <cfRule type="cellIs" dxfId="2237" priority="27" operator="lessThan">
      <formula>0</formula>
    </cfRule>
    <cfRule type="cellIs" dxfId="2236" priority="28" operator="greaterThan">
      <formula>0</formula>
    </cfRule>
  </conditionalFormatting>
  <conditionalFormatting sqref="L225">
    <cfRule type="cellIs" dxfId="2235" priority="25" operator="greaterThan">
      <formula>0</formula>
    </cfRule>
    <cfRule type="cellIs" dxfId="2234" priority="26" operator="lessThan">
      <formula>0</formula>
    </cfRule>
  </conditionalFormatting>
  <conditionalFormatting sqref="M225">
    <cfRule type="cellIs" dxfId="2233" priority="23" operator="lessThan">
      <formula>0</formula>
    </cfRule>
    <cfRule type="cellIs" dxfId="2232" priority="24" operator="greaterThan">
      <formula>0</formula>
    </cfRule>
  </conditionalFormatting>
  <conditionalFormatting sqref="N225">
    <cfRule type="cellIs" dxfId="2231" priority="13" operator="greaterThan">
      <formula>0</formula>
    </cfRule>
    <cfRule type="cellIs" dxfId="2230" priority="14" operator="lessThan">
      <formula>0</formula>
    </cfRule>
  </conditionalFormatting>
  <conditionalFormatting sqref="O225">
    <cfRule type="cellIs" dxfId="2229" priority="11" operator="lessThan">
      <formula>0</formula>
    </cfRule>
    <cfRule type="cellIs" dxfId="2228" priority="12" operator="greaterThan">
      <formula>0</formula>
    </cfRule>
  </conditionalFormatting>
  <conditionalFormatting sqref="P225">
    <cfRule type="cellIs" dxfId="2227" priority="9" operator="greaterThan">
      <formula>0</formula>
    </cfRule>
    <cfRule type="cellIs" dxfId="2226" priority="10" operator="lessThan">
      <formula>0</formula>
    </cfRule>
  </conditionalFormatting>
  <conditionalFormatting sqref="Q225">
    <cfRule type="cellIs" dxfId="2225" priority="7" operator="lessThan">
      <formula>0</formula>
    </cfRule>
    <cfRule type="cellIs" dxfId="2224" priority="8" operator="greaterThan">
      <formula>0</formula>
    </cfRule>
  </conditionalFormatting>
  <conditionalFormatting sqref="F20">
    <cfRule type="cellIs" dxfId="2223" priority="5391" operator="lessThan">
      <formula>$B20</formula>
    </cfRule>
    <cfRule type="cellIs" dxfId="2222" priority="5392" operator="greaterThan">
      <formula>$B20</formula>
    </cfRule>
  </conditionalFormatting>
  <conditionalFormatting sqref="H20">
    <cfRule type="cellIs" dxfId="2221" priority="5389" operator="lessThan">
      <formula>$B20</formula>
    </cfRule>
    <cfRule type="cellIs" dxfId="2220" priority="5390" operator="greaterThan">
      <formula>$B20</formula>
    </cfRule>
  </conditionalFormatting>
  <conditionalFormatting sqref="J20">
    <cfRule type="cellIs" dxfId="2219" priority="5383" operator="lessThan">
      <formula>$B20</formula>
    </cfRule>
    <cfRule type="cellIs" dxfId="2218" priority="5384" operator="greaterThan">
      <formula>$B20</formula>
    </cfRule>
  </conditionalFormatting>
  <conditionalFormatting sqref="L20">
    <cfRule type="cellIs" dxfId="2217" priority="5381" operator="lessThan">
      <formula>$B20</formula>
    </cfRule>
    <cfRule type="cellIs" dxfId="2216" priority="5382" operator="greaterThan">
      <formula>$B20</formula>
    </cfRule>
  </conditionalFormatting>
  <conditionalFormatting sqref="N20">
    <cfRule type="cellIs" dxfId="2215" priority="5375" operator="lessThan">
      <formula>$B20</formula>
    </cfRule>
    <cfRule type="cellIs" dxfId="2214" priority="5376" operator="greaterThan">
      <formula>$B20</formula>
    </cfRule>
  </conditionalFormatting>
  <conditionalFormatting sqref="P20">
    <cfRule type="cellIs" dxfId="2213" priority="5373" operator="lessThan">
      <formula>$B20</formula>
    </cfRule>
    <cfRule type="cellIs" dxfId="2212" priority="5374" operator="greaterThan">
      <formula>$B20</formula>
    </cfRule>
  </conditionalFormatting>
  <conditionalFormatting sqref="G20">
    <cfRule type="cellIs" dxfId="2211" priority="5367" operator="greaterThan">
      <formula>$C20</formula>
    </cfRule>
    <cfRule type="cellIs" dxfId="2210" priority="5368" operator="lessThan">
      <formula>$C20</formula>
    </cfRule>
  </conditionalFormatting>
  <conditionalFormatting sqref="I20">
    <cfRule type="cellIs" dxfId="2209" priority="5365" operator="greaterThan">
      <formula>$C20</formula>
    </cfRule>
    <cfRule type="cellIs" dxfId="2208" priority="5366" operator="lessThan">
      <formula>$C20</formula>
    </cfRule>
  </conditionalFormatting>
  <conditionalFormatting sqref="K20">
    <cfRule type="cellIs" dxfId="2207" priority="5359" operator="greaterThan">
      <formula>$C20</formula>
    </cfRule>
    <cfRule type="cellIs" dxfId="2206" priority="5360" operator="lessThan">
      <formula>$C20</formula>
    </cfRule>
  </conditionalFormatting>
  <conditionalFormatting sqref="M20">
    <cfRule type="cellIs" dxfId="2205" priority="5357" operator="greaterThan">
      <formula>$C20</formula>
    </cfRule>
    <cfRule type="cellIs" dxfId="2204" priority="5358" operator="lessThan">
      <formula>$C20</formula>
    </cfRule>
  </conditionalFormatting>
  <conditionalFormatting sqref="O20">
    <cfRule type="cellIs" dxfId="2203" priority="5351" operator="greaterThan">
      <formula>$C20</formula>
    </cfRule>
    <cfRule type="cellIs" dxfId="2202" priority="5352" operator="lessThan">
      <formula>$C20</formula>
    </cfRule>
  </conditionalFormatting>
  <conditionalFormatting sqref="Q20">
    <cfRule type="cellIs" dxfId="2201" priority="5349" operator="greaterThan">
      <formula>$C20</formula>
    </cfRule>
    <cfRule type="cellIs" dxfId="2200" priority="5350" operator="lessThan">
      <formula>$C20</formula>
    </cfRule>
  </conditionalFormatting>
  <conditionalFormatting sqref="F24">
    <cfRule type="cellIs" dxfId="2199" priority="5333" operator="lessThan">
      <formula>$B20</formula>
    </cfRule>
    <cfRule type="cellIs" dxfId="2198" priority="5334" operator="greaterThan">
      <formula>$B20</formula>
    </cfRule>
  </conditionalFormatting>
  <conditionalFormatting sqref="H24">
    <cfRule type="cellIs" dxfId="2197" priority="5331" operator="lessThan">
      <formula>$B20</formula>
    </cfRule>
    <cfRule type="cellIs" dxfId="2196" priority="5332" operator="greaterThan">
      <formula>$B20</formula>
    </cfRule>
  </conditionalFormatting>
  <conditionalFormatting sqref="J24">
    <cfRule type="cellIs" dxfId="2195" priority="5325" operator="lessThan">
      <formula>$B20</formula>
    </cfRule>
    <cfRule type="cellIs" dxfId="2194" priority="5326" operator="greaterThan">
      <formula>$B20</formula>
    </cfRule>
  </conditionalFormatting>
  <conditionalFormatting sqref="L24">
    <cfRule type="cellIs" dxfId="2193" priority="5323" operator="lessThan">
      <formula>$B20</formula>
    </cfRule>
    <cfRule type="cellIs" dxfId="2192" priority="5324" operator="greaterThan">
      <formula>$B20</formula>
    </cfRule>
  </conditionalFormatting>
  <conditionalFormatting sqref="N24">
    <cfRule type="cellIs" dxfId="2191" priority="5317" operator="lessThan">
      <formula>$B20</formula>
    </cfRule>
    <cfRule type="cellIs" dxfId="2190" priority="5318" operator="greaterThan">
      <formula>$B20</formula>
    </cfRule>
  </conditionalFormatting>
  <conditionalFormatting sqref="P24">
    <cfRule type="cellIs" dxfId="2189" priority="5315" operator="lessThan">
      <formula>$B20</formula>
    </cfRule>
    <cfRule type="cellIs" dxfId="2188" priority="5316" operator="greaterThan">
      <formula>$B20</formula>
    </cfRule>
  </conditionalFormatting>
  <conditionalFormatting sqref="G24">
    <cfRule type="cellIs" dxfId="2187" priority="5311" operator="greaterThan">
      <formula>$C20</formula>
    </cfRule>
    <cfRule type="cellIs" dxfId="2186" priority="5312" operator="lessThan">
      <formula>$C20</formula>
    </cfRule>
  </conditionalFormatting>
  <conditionalFormatting sqref="I24">
    <cfRule type="cellIs" dxfId="2185" priority="5309" operator="greaterThan">
      <formula>$C20</formula>
    </cfRule>
    <cfRule type="cellIs" dxfId="2184" priority="5310" operator="lessThan">
      <formula>$C20</formula>
    </cfRule>
  </conditionalFormatting>
  <conditionalFormatting sqref="K24">
    <cfRule type="cellIs" dxfId="2183" priority="5303" operator="greaterThan">
      <formula>$C20</formula>
    </cfRule>
    <cfRule type="cellIs" dxfId="2182" priority="5304" operator="lessThan">
      <formula>$C20</formula>
    </cfRule>
  </conditionalFormatting>
  <conditionalFormatting sqref="M24">
    <cfRule type="cellIs" dxfId="2181" priority="5301" operator="greaterThan">
      <formula>$C20</formula>
    </cfRule>
    <cfRule type="cellIs" dxfId="2180" priority="5302" operator="lessThan">
      <formula>$C20</formula>
    </cfRule>
  </conditionalFormatting>
  <conditionalFormatting sqref="O24">
    <cfRule type="cellIs" dxfId="2179" priority="5295" operator="greaterThan">
      <formula>$C20</formula>
    </cfRule>
    <cfRule type="cellIs" dxfId="2178" priority="5296" operator="lessThan">
      <formula>$C20</formula>
    </cfRule>
  </conditionalFormatting>
  <conditionalFormatting sqref="Q24">
    <cfRule type="cellIs" dxfId="2177" priority="5293" operator="greaterThan">
      <formula>$C20</formula>
    </cfRule>
    <cfRule type="cellIs" dxfId="2176" priority="5294" operator="lessThan">
      <formula>$C20</formula>
    </cfRule>
  </conditionalFormatting>
  <conditionalFormatting sqref="F28">
    <cfRule type="cellIs" dxfId="2175" priority="5289" operator="lessThan">
      <formula>$B20</formula>
    </cfRule>
    <cfRule type="cellIs" dxfId="2174" priority="5290" operator="greaterThan">
      <formula>$B20</formula>
    </cfRule>
  </conditionalFormatting>
  <conditionalFormatting sqref="H28">
    <cfRule type="cellIs" dxfId="2173" priority="5287" operator="lessThan">
      <formula>$B20</formula>
    </cfRule>
    <cfRule type="cellIs" dxfId="2172" priority="5288" operator="greaterThan">
      <formula>$B20</formula>
    </cfRule>
  </conditionalFormatting>
  <conditionalFormatting sqref="J28">
    <cfRule type="cellIs" dxfId="2171" priority="5281" operator="lessThan">
      <formula>$B20</formula>
    </cfRule>
    <cfRule type="cellIs" dxfId="2170" priority="5282" operator="greaterThan">
      <formula>$B20</formula>
    </cfRule>
  </conditionalFormatting>
  <conditionalFormatting sqref="L28">
    <cfRule type="cellIs" dxfId="2169" priority="5279" operator="lessThan">
      <formula>$B20</formula>
    </cfRule>
    <cfRule type="cellIs" dxfId="2168" priority="5280" operator="greaterThan">
      <formula>$B20</formula>
    </cfRule>
  </conditionalFormatting>
  <conditionalFormatting sqref="N28">
    <cfRule type="cellIs" dxfId="2167" priority="5273" operator="lessThan">
      <formula>$B20</formula>
    </cfRule>
    <cfRule type="cellIs" dxfId="2166" priority="5274" operator="greaterThan">
      <formula>$B20</formula>
    </cfRule>
  </conditionalFormatting>
  <conditionalFormatting sqref="P28">
    <cfRule type="cellIs" dxfId="2165" priority="5271" operator="lessThan">
      <formula>$B20</formula>
    </cfRule>
    <cfRule type="cellIs" dxfId="2164" priority="5272" operator="greaterThan">
      <formula>$B20</formula>
    </cfRule>
  </conditionalFormatting>
  <conditionalFormatting sqref="G28">
    <cfRule type="cellIs" dxfId="2163" priority="5267" operator="greaterThan">
      <formula>$C20</formula>
    </cfRule>
    <cfRule type="cellIs" dxfId="2162" priority="5268" operator="lessThan">
      <formula>$C20</formula>
    </cfRule>
  </conditionalFormatting>
  <conditionalFormatting sqref="I28">
    <cfRule type="cellIs" dxfId="2161" priority="5265" operator="greaterThan">
      <formula>$C20</formula>
    </cfRule>
    <cfRule type="cellIs" dxfId="2160" priority="5266" operator="lessThan">
      <formula>$C20</formula>
    </cfRule>
  </conditionalFormatting>
  <conditionalFormatting sqref="K28">
    <cfRule type="cellIs" dxfId="2159" priority="5259" operator="greaterThan">
      <formula>$C20</formula>
    </cfRule>
    <cfRule type="cellIs" dxfId="2158" priority="5260" operator="lessThan">
      <formula>$C20</formula>
    </cfRule>
  </conditionalFormatting>
  <conditionalFormatting sqref="M28">
    <cfRule type="cellIs" dxfId="2157" priority="5257" operator="greaterThan">
      <formula>$C20</formula>
    </cfRule>
    <cfRule type="cellIs" dxfId="2156" priority="5258" operator="lessThan">
      <formula>$C20</formula>
    </cfRule>
  </conditionalFormatting>
  <conditionalFormatting sqref="O28">
    <cfRule type="cellIs" dxfId="2155" priority="5251" operator="greaterThan">
      <formula>$C20</formula>
    </cfRule>
    <cfRule type="cellIs" dxfId="2154" priority="5252" operator="lessThan">
      <formula>$C20</formula>
    </cfRule>
  </conditionalFormatting>
  <conditionalFormatting sqref="Q28">
    <cfRule type="cellIs" dxfId="2153" priority="5249" operator="greaterThan">
      <formula>$C20</formula>
    </cfRule>
    <cfRule type="cellIs" dxfId="2152" priority="5250" operator="lessThan">
      <formula>$C20</formula>
    </cfRule>
  </conditionalFormatting>
  <conditionalFormatting sqref="F32">
    <cfRule type="cellIs" dxfId="2151" priority="5245" operator="lessThan">
      <formula>$B20</formula>
    </cfRule>
    <cfRule type="cellIs" dxfId="2150" priority="5246" operator="greaterThan">
      <formula>$B20</formula>
    </cfRule>
  </conditionalFormatting>
  <conditionalFormatting sqref="H32">
    <cfRule type="cellIs" dxfId="2149" priority="5243" operator="lessThan">
      <formula>$B20</formula>
    </cfRule>
    <cfRule type="cellIs" dxfId="2148" priority="5244" operator="greaterThan">
      <formula>$B20</formula>
    </cfRule>
  </conditionalFormatting>
  <conditionalFormatting sqref="J32">
    <cfRule type="cellIs" dxfId="2147" priority="5237" operator="lessThan">
      <formula>$B20</formula>
    </cfRule>
    <cfRule type="cellIs" dxfId="2146" priority="5238" operator="greaterThan">
      <formula>$B20</formula>
    </cfRule>
  </conditionalFormatting>
  <conditionalFormatting sqref="L32">
    <cfRule type="cellIs" dxfId="2145" priority="5235" operator="lessThan">
      <formula>$B20</formula>
    </cfRule>
    <cfRule type="cellIs" dxfId="2144" priority="5236" operator="greaterThan">
      <formula>$B20</formula>
    </cfRule>
  </conditionalFormatting>
  <conditionalFormatting sqref="N32">
    <cfRule type="cellIs" dxfId="2143" priority="5229" operator="lessThan">
      <formula>$B20</formula>
    </cfRule>
    <cfRule type="cellIs" dxfId="2142" priority="5230" operator="greaterThan">
      <formula>$B20</formula>
    </cfRule>
  </conditionalFormatting>
  <conditionalFormatting sqref="P32">
    <cfRule type="cellIs" dxfId="2141" priority="5227" operator="lessThan">
      <formula>$B20</formula>
    </cfRule>
    <cfRule type="cellIs" dxfId="2140" priority="5228" operator="greaterThan">
      <formula>$B20</formula>
    </cfRule>
  </conditionalFormatting>
  <conditionalFormatting sqref="G32">
    <cfRule type="cellIs" dxfId="2139" priority="5223" operator="greaterThan">
      <formula>$C20</formula>
    </cfRule>
    <cfRule type="cellIs" dxfId="2138" priority="5224" operator="lessThan">
      <formula>$C20</formula>
    </cfRule>
  </conditionalFormatting>
  <conditionalFormatting sqref="I32">
    <cfRule type="cellIs" dxfId="2137" priority="5221" operator="greaterThan">
      <formula>$C20</formula>
    </cfRule>
    <cfRule type="cellIs" dxfId="2136" priority="5222" operator="lessThan">
      <formula>$C20</formula>
    </cfRule>
  </conditionalFormatting>
  <conditionalFormatting sqref="K32">
    <cfRule type="cellIs" dxfId="2135" priority="5215" operator="greaterThan">
      <formula>$C20</formula>
    </cfRule>
    <cfRule type="cellIs" dxfId="2134" priority="5216" operator="lessThan">
      <formula>$C20</formula>
    </cfRule>
  </conditionalFormatting>
  <conditionalFormatting sqref="M32">
    <cfRule type="cellIs" dxfId="2133" priority="5213" operator="greaterThan">
      <formula>$C20</formula>
    </cfRule>
    <cfRule type="cellIs" dxfId="2132" priority="5214" operator="lessThan">
      <formula>$C20</formula>
    </cfRule>
  </conditionalFormatting>
  <conditionalFormatting sqref="O32">
    <cfRule type="cellIs" dxfId="2131" priority="5207" operator="greaterThan">
      <formula>$C20</formula>
    </cfRule>
    <cfRule type="cellIs" dxfId="2130" priority="5208" operator="lessThan">
      <formula>$C20</formula>
    </cfRule>
  </conditionalFormatting>
  <conditionalFormatting sqref="Q32">
    <cfRule type="cellIs" dxfId="2129" priority="5205" operator="greaterThan">
      <formula>$C20</formula>
    </cfRule>
    <cfRule type="cellIs" dxfId="2128" priority="5206" operator="lessThan">
      <formula>$C20</formula>
    </cfRule>
  </conditionalFormatting>
  <conditionalFormatting sqref="F21">
    <cfRule type="cellIs" dxfId="2127" priority="5192" operator="greaterThan">
      <formula>0</formula>
    </cfRule>
    <cfRule type="cellIs" dxfId="2126" priority="5195" operator="lessThan">
      <formula>0</formula>
    </cfRule>
  </conditionalFormatting>
  <conditionalFormatting sqref="G21">
    <cfRule type="cellIs" dxfId="2125" priority="5193" operator="lessThan">
      <formula>0</formula>
    </cfRule>
    <cfRule type="cellIs" dxfId="2124" priority="5194" operator="greaterThan">
      <formula>0</formula>
    </cfRule>
  </conditionalFormatting>
  <conditionalFormatting sqref="H21">
    <cfRule type="cellIs" dxfId="2123" priority="5188" operator="greaterThan">
      <formula>0</formula>
    </cfRule>
    <cfRule type="cellIs" dxfId="2122" priority="5191" operator="lessThan">
      <formula>0</formula>
    </cfRule>
  </conditionalFormatting>
  <conditionalFormatting sqref="I21">
    <cfRule type="cellIs" dxfId="2121" priority="5189" operator="lessThan">
      <formula>0</formula>
    </cfRule>
    <cfRule type="cellIs" dxfId="2120" priority="5190" operator="greaterThan">
      <formula>0</formula>
    </cfRule>
  </conditionalFormatting>
  <conditionalFormatting sqref="J21">
    <cfRule type="cellIs" dxfId="2119" priority="5176" operator="greaterThan">
      <formula>0</formula>
    </cfRule>
    <cfRule type="cellIs" dxfId="2118" priority="5179" operator="lessThan">
      <formula>0</formula>
    </cfRule>
  </conditionalFormatting>
  <conditionalFormatting sqref="K21">
    <cfRule type="cellIs" dxfId="2117" priority="5177" operator="lessThan">
      <formula>0</formula>
    </cfRule>
    <cfRule type="cellIs" dxfId="2116" priority="5178" operator="greaterThan">
      <formula>0</formula>
    </cfRule>
  </conditionalFormatting>
  <conditionalFormatting sqref="L21">
    <cfRule type="cellIs" dxfId="2115" priority="5172" operator="greaterThan">
      <formula>0</formula>
    </cfRule>
    <cfRule type="cellIs" dxfId="2114" priority="5175" operator="lessThan">
      <formula>0</formula>
    </cfRule>
  </conditionalFormatting>
  <conditionalFormatting sqref="M21">
    <cfRule type="cellIs" dxfId="2113" priority="5173" operator="lessThan">
      <formula>0</formula>
    </cfRule>
    <cfRule type="cellIs" dxfId="2112" priority="5174" operator="greaterThan">
      <formula>0</formula>
    </cfRule>
  </conditionalFormatting>
  <conditionalFormatting sqref="N21">
    <cfRule type="cellIs" dxfId="2111" priority="5160" operator="greaterThan">
      <formula>0</formula>
    </cfRule>
    <cfRule type="cellIs" dxfId="2110" priority="5163" operator="lessThan">
      <formula>0</formula>
    </cfRule>
  </conditionalFormatting>
  <conditionalFormatting sqref="O21">
    <cfRule type="cellIs" dxfId="2109" priority="5161" operator="lessThan">
      <formula>0</formula>
    </cfRule>
    <cfRule type="cellIs" dxfId="2108" priority="5162" operator="greaterThan">
      <formula>0</formula>
    </cfRule>
  </conditionalFormatting>
  <conditionalFormatting sqref="P21">
    <cfRule type="cellIs" dxfId="2107" priority="5156" operator="greaterThan">
      <formula>0</formula>
    </cfRule>
    <cfRule type="cellIs" dxfId="2106" priority="5159" operator="lessThan">
      <formula>0</formula>
    </cfRule>
  </conditionalFormatting>
  <conditionalFormatting sqref="Q21">
    <cfRule type="cellIs" dxfId="2105" priority="5157" operator="lessThan">
      <formula>0</formula>
    </cfRule>
    <cfRule type="cellIs" dxfId="2104" priority="5158" operator="greaterThan">
      <formula>0</formula>
    </cfRule>
  </conditionalFormatting>
  <conditionalFormatting sqref="F25">
    <cfRule type="cellIs" dxfId="2103" priority="5138" operator="greaterThan">
      <formula>0</formula>
    </cfRule>
    <cfRule type="cellIs" dxfId="2102" priority="5139" operator="lessThan">
      <formula>0</formula>
    </cfRule>
  </conditionalFormatting>
  <conditionalFormatting sqref="H25">
    <cfRule type="cellIs" dxfId="2101" priority="5134" operator="greaterThan">
      <formula>0</formula>
    </cfRule>
    <cfRule type="cellIs" dxfId="2100" priority="5135" operator="lessThan">
      <formula>0</formula>
    </cfRule>
  </conditionalFormatting>
  <conditionalFormatting sqref="J25">
    <cfRule type="cellIs" dxfId="2099" priority="5122" operator="greaterThan">
      <formula>0</formula>
    </cfRule>
    <cfRule type="cellIs" dxfId="2098" priority="5123" operator="lessThan">
      <formula>0</formula>
    </cfRule>
  </conditionalFormatting>
  <conditionalFormatting sqref="L25">
    <cfRule type="cellIs" dxfId="2097" priority="5118" operator="greaterThan">
      <formula>0</formula>
    </cfRule>
    <cfRule type="cellIs" dxfId="2096" priority="5119" operator="lessThan">
      <formula>0</formula>
    </cfRule>
  </conditionalFormatting>
  <conditionalFormatting sqref="N25">
    <cfRule type="cellIs" dxfId="2095" priority="5106" operator="greaterThan">
      <formula>0</formula>
    </cfRule>
    <cfRule type="cellIs" dxfId="2094" priority="5107" operator="lessThan">
      <formula>0</formula>
    </cfRule>
  </conditionalFormatting>
  <conditionalFormatting sqref="P25">
    <cfRule type="cellIs" dxfId="2093" priority="5102" operator="greaterThan">
      <formula>0</formula>
    </cfRule>
    <cfRule type="cellIs" dxfId="2092" priority="5103" operator="lessThan">
      <formula>0</formula>
    </cfRule>
  </conditionalFormatting>
  <conditionalFormatting sqref="Q25">
    <cfRule type="cellIs" dxfId="2091" priority="5100" operator="lessThan">
      <formula>0</formula>
    </cfRule>
    <cfRule type="cellIs" dxfId="2090" priority="5101" operator="greaterThan">
      <formula>0</formula>
    </cfRule>
  </conditionalFormatting>
  <conditionalFormatting sqref="F29">
    <cfRule type="cellIs" dxfId="2089" priority="5094" operator="greaterThan">
      <formula>0</formula>
    </cfRule>
    <cfRule type="cellIs" dxfId="2088" priority="5095" operator="lessThan">
      <formula>0</formula>
    </cfRule>
  </conditionalFormatting>
  <conditionalFormatting sqref="G29">
    <cfRule type="cellIs" dxfId="2087" priority="5092" operator="lessThan">
      <formula>0</formula>
    </cfRule>
    <cfRule type="cellIs" dxfId="2086" priority="5093" operator="greaterThan">
      <formula>0</formula>
    </cfRule>
  </conditionalFormatting>
  <conditionalFormatting sqref="H29">
    <cfRule type="cellIs" dxfId="2085" priority="5090" operator="greaterThan">
      <formula>0</formula>
    </cfRule>
    <cfRule type="cellIs" dxfId="2084" priority="5091" operator="lessThan">
      <formula>0</formula>
    </cfRule>
  </conditionalFormatting>
  <conditionalFormatting sqref="I29">
    <cfRule type="cellIs" dxfId="2083" priority="5088" operator="lessThan">
      <formula>0</formula>
    </cfRule>
    <cfRule type="cellIs" dxfId="2082" priority="5089" operator="greaterThan">
      <formula>0</formula>
    </cfRule>
  </conditionalFormatting>
  <conditionalFormatting sqref="J29">
    <cfRule type="cellIs" dxfId="2081" priority="5078" operator="greaterThan">
      <formula>0</formula>
    </cfRule>
    <cfRule type="cellIs" dxfId="2080" priority="5079" operator="lessThan">
      <formula>0</formula>
    </cfRule>
  </conditionalFormatting>
  <conditionalFormatting sqref="K29">
    <cfRule type="cellIs" dxfId="2079" priority="5076" operator="lessThan">
      <formula>0</formula>
    </cfRule>
    <cfRule type="cellIs" dxfId="2078" priority="5077" operator="greaterThan">
      <formula>0</formula>
    </cfRule>
  </conditionalFormatting>
  <conditionalFormatting sqref="L29">
    <cfRule type="cellIs" dxfId="2077" priority="5074" operator="greaterThan">
      <formula>0</formula>
    </cfRule>
    <cfRule type="cellIs" dxfId="2076" priority="5075" operator="lessThan">
      <formula>0</formula>
    </cfRule>
  </conditionalFormatting>
  <conditionalFormatting sqref="M29">
    <cfRule type="cellIs" dxfId="2075" priority="5072" operator="lessThan">
      <formula>0</formula>
    </cfRule>
    <cfRule type="cellIs" dxfId="2074" priority="5073" operator="greaterThan">
      <formula>0</formula>
    </cfRule>
  </conditionalFormatting>
  <conditionalFormatting sqref="N29">
    <cfRule type="cellIs" dxfId="2073" priority="5062" operator="greaterThan">
      <formula>0</formula>
    </cfRule>
    <cfRule type="cellIs" dxfId="2072" priority="5063" operator="lessThan">
      <formula>0</formula>
    </cfRule>
  </conditionalFormatting>
  <conditionalFormatting sqref="O29">
    <cfRule type="cellIs" dxfId="2071" priority="5060" operator="lessThan">
      <formula>0</formula>
    </cfRule>
    <cfRule type="cellIs" dxfId="2070" priority="5061" operator="greaterThan">
      <formula>0</formula>
    </cfRule>
  </conditionalFormatting>
  <conditionalFormatting sqref="P29">
    <cfRule type="cellIs" dxfId="2069" priority="5058" operator="greaterThan">
      <formula>0</formula>
    </cfRule>
    <cfRule type="cellIs" dxfId="2068" priority="5059" operator="lessThan">
      <formula>0</formula>
    </cfRule>
  </conditionalFormatting>
  <conditionalFormatting sqref="Q29">
    <cfRule type="cellIs" dxfId="2067" priority="5056" operator="lessThan">
      <formula>0</formula>
    </cfRule>
    <cfRule type="cellIs" dxfId="2066" priority="5057" operator="greaterThan">
      <formula>0</formula>
    </cfRule>
  </conditionalFormatting>
  <conditionalFormatting sqref="F33">
    <cfRule type="cellIs" dxfId="2065" priority="5050" operator="greaterThan">
      <formula>0</formula>
    </cfRule>
    <cfRule type="cellIs" dxfId="2064" priority="5051" operator="lessThan">
      <formula>0</formula>
    </cfRule>
  </conditionalFormatting>
  <conditionalFormatting sqref="G33">
    <cfRule type="cellIs" dxfId="2063" priority="5048" operator="lessThan">
      <formula>0</formula>
    </cfRule>
    <cfRule type="cellIs" dxfId="2062" priority="5049" operator="greaterThan">
      <formula>0</formula>
    </cfRule>
  </conditionalFormatting>
  <conditionalFormatting sqref="H33">
    <cfRule type="cellIs" dxfId="2061" priority="5046" operator="greaterThan">
      <formula>0</formula>
    </cfRule>
    <cfRule type="cellIs" dxfId="2060" priority="5047" operator="lessThan">
      <formula>0</formula>
    </cfRule>
  </conditionalFormatting>
  <conditionalFormatting sqref="I33">
    <cfRule type="cellIs" dxfId="2059" priority="5044" operator="lessThan">
      <formula>0</formula>
    </cfRule>
    <cfRule type="cellIs" dxfId="2058" priority="5045" operator="greaterThan">
      <formula>0</formula>
    </cfRule>
  </conditionalFormatting>
  <conditionalFormatting sqref="J33">
    <cfRule type="cellIs" dxfId="2057" priority="5034" operator="greaterThan">
      <formula>0</formula>
    </cfRule>
    <cfRule type="cellIs" dxfId="2056" priority="5035" operator="lessThan">
      <formula>0</formula>
    </cfRule>
  </conditionalFormatting>
  <conditionalFormatting sqref="K33">
    <cfRule type="cellIs" dxfId="2055" priority="5032" operator="lessThan">
      <formula>0</formula>
    </cfRule>
    <cfRule type="cellIs" dxfId="2054" priority="5033" operator="greaterThan">
      <formula>0</formula>
    </cfRule>
  </conditionalFormatting>
  <conditionalFormatting sqref="L33">
    <cfRule type="cellIs" dxfId="2053" priority="5030" operator="greaterThan">
      <formula>0</formula>
    </cfRule>
    <cfRule type="cellIs" dxfId="2052" priority="5031" operator="lessThan">
      <formula>0</formula>
    </cfRule>
  </conditionalFormatting>
  <conditionalFormatting sqref="M33">
    <cfRule type="cellIs" dxfId="2051" priority="5028" operator="lessThan">
      <formula>0</formula>
    </cfRule>
    <cfRule type="cellIs" dxfId="2050" priority="5029" operator="greaterThan">
      <formula>0</formula>
    </cfRule>
  </conditionalFormatting>
  <conditionalFormatting sqref="N33">
    <cfRule type="cellIs" dxfId="2049" priority="5018" operator="greaterThan">
      <formula>0</formula>
    </cfRule>
    <cfRule type="cellIs" dxfId="2048" priority="5019" operator="lessThan">
      <formula>0</formula>
    </cfRule>
  </conditionalFormatting>
  <conditionalFormatting sqref="O33">
    <cfRule type="cellIs" dxfId="2047" priority="5016" operator="lessThan">
      <formula>0</formula>
    </cfRule>
    <cfRule type="cellIs" dxfId="2046" priority="5017" operator="greaterThan">
      <formula>0</formula>
    </cfRule>
  </conditionalFormatting>
  <conditionalFormatting sqref="P33">
    <cfRule type="cellIs" dxfId="2045" priority="5014" operator="greaterThan">
      <formula>0</formula>
    </cfRule>
    <cfRule type="cellIs" dxfId="2044" priority="5015" operator="lessThan">
      <formula>0</formula>
    </cfRule>
  </conditionalFormatting>
  <conditionalFormatting sqref="Q33">
    <cfRule type="cellIs" dxfId="2043" priority="5012" operator="lessThan">
      <formula>0</formula>
    </cfRule>
    <cfRule type="cellIs" dxfId="2042" priority="5013" operator="greaterThan">
      <formula>0</formula>
    </cfRule>
  </conditionalFormatting>
  <conditionalFormatting sqref="F36">
    <cfRule type="cellIs" dxfId="2041" priority="5006" operator="lessThan">
      <formula>$B36</formula>
    </cfRule>
    <cfRule type="cellIs" dxfId="2040" priority="5007" operator="greaterThan">
      <formula>$B36</formula>
    </cfRule>
  </conditionalFormatting>
  <conditionalFormatting sqref="H36">
    <cfRule type="cellIs" dxfId="2039" priority="5004" operator="lessThan">
      <formula>$B36</formula>
    </cfRule>
    <cfRule type="cellIs" dxfId="2038" priority="5005" operator="greaterThan">
      <formula>$B36</formula>
    </cfRule>
  </conditionalFormatting>
  <conditionalFormatting sqref="J36">
    <cfRule type="cellIs" dxfId="2037" priority="4998" operator="lessThan">
      <formula>$B36</formula>
    </cfRule>
    <cfRule type="cellIs" dxfId="2036" priority="4999" operator="greaterThan">
      <formula>$B36</formula>
    </cfRule>
  </conditionalFormatting>
  <conditionalFormatting sqref="L36">
    <cfRule type="cellIs" dxfId="2035" priority="4996" operator="lessThan">
      <formula>$B36</formula>
    </cfRule>
    <cfRule type="cellIs" dxfId="2034" priority="4997" operator="greaterThan">
      <formula>$B36</formula>
    </cfRule>
  </conditionalFormatting>
  <conditionalFormatting sqref="N36">
    <cfRule type="cellIs" dxfId="2033" priority="4990" operator="lessThan">
      <formula>$B36</formula>
    </cfRule>
    <cfRule type="cellIs" dxfId="2032" priority="4991" operator="greaterThan">
      <formula>$B36</formula>
    </cfRule>
  </conditionalFormatting>
  <conditionalFormatting sqref="P36">
    <cfRule type="cellIs" dxfId="2031" priority="4988" operator="lessThan">
      <formula>$B36</formula>
    </cfRule>
    <cfRule type="cellIs" dxfId="2030" priority="4989" operator="greaterThan">
      <formula>$B36</formula>
    </cfRule>
  </conditionalFormatting>
  <conditionalFormatting sqref="G36">
    <cfRule type="cellIs" dxfId="2029" priority="4982" operator="greaterThan">
      <formula>$C36</formula>
    </cfRule>
    <cfRule type="cellIs" dxfId="2028" priority="4983" operator="lessThan">
      <formula>$C36</formula>
    </cfRule>
  </conditionalFormatting>
  <conditionalFormatting sqref="I36">
    <cfRule type="cellIs" dxfId="2027" priority="4980" operator="greaterThan">
      <formula>$C36</formula>
    </cfRule>
    <cfRule type="cellIs" dxfId="2026" priority="4981" operator="lessThan">
      <formula>$C36</formula>
    </cfRule>
  </conditionalFormatting>
  <conditionalFormatting sqref="K36">
    <cfRule type="cellIs" dxfId="2025" priority="4974" operator="greaterThan">
      <formula>$C36</formula>
    </cfRule>
    <cfRule type="cellIs" dxfId="2024" priority="4975" operator="lessThan">
      <formula>$C36</formula>
    </cfRule>
  </conditionalFormatting>
  <conditionalFormatting sqref="M36">
    <cfRule type="cellIs" dxfId="2023" priority="4972" operator="greaterThan">
      <formula>$C36</formula>
    </cfRule>
    <cfRule type="cellIs" dxfId="2022" priority="4973" operator="lessThan">
      <formula>$C36</formula>
    </cfRule>
  </conditionalFormatting>
  <conditionalFormatting sqref="O36">
    <cfRule type="cellIs" dxfId="2021" priority="4966" operator="greaterThan">
      <formula>$C36</formula>
    </cfRule>
    <cfRule type="cellIs" dxfId="2020" priority="4967" operator="lessThan">
      <formula>$C36</formula>
    </cfRule>
  </conditionalFormatting>
  <conditionalFormatting sqref="Q36">
    <cfRule type="cellIs" dxfId="2019" priority="4964" operator="greaterThan">
      <formula>$C36</formula>
    </cfRule>
    <cfRule type="cellIs" dxfId="2018" priority="4965" operator="lessThan">
      <formula>$C36</formula>
    </cfRule>
  </conditionalFormatting>
  <conditionalFormatting sqref="F40">
    <cfRule type="cellIs" dxfId="2017" priority="4948" operator="lessThan">
      <formula>$B36</formula>
    </cfRule>
    <cfRule type="cellIs" dxfId="2016" priority="4949" operator="greaterThan">
      <formula>$B36</formula>
    </cfRule>
  </conditionalFormatting>
  <conditionalFormatting sqref="H40">
    <cfRule type="cellIs" dxfId="2015" priority="4946" operator="lessThan">
      <formula>$B36</formula>
    </cfRule>
    <cfRule type="cellIs" dxfId="2014" priority="4947" operator="greaterThan">
      <formula>$B36</formula>
    </cfRule>
  </conditionalFormatting>
  <conditionalFormatting sqref="J40">
    <cfRule type="cellIs" dxfId="2013" priority="4940" operator="lessThan">
      <formula>$B36</formula>
    </cfRule>
    <cfRule type="cellIs" dxfId="2012" priority="4941" operator="greaterThan">
      <formula>$B36</formula>
    </cfRule>
  </conditionalFormatting>
  <conditionalFormatting sqref="L40">
    <cfRule type="cellIs" dxfId="2011" priority="4938" operator="lessThan">
      <formula>$B36</formula>
    </cfRule>
    <cfRule type="cellIs" dxfId="2010" priority="4939" operator="greaterThan">
      <formula>$B36</formula>
    </cfRule>
  </conditionalFormatting>
  <conditionalFormatting sqref="N40">
    <cfRule type="cellIs" dxfId="2009" priority="4932" operator="lessThan">
      <formula>$B36</formula>
    </cfRule>
    <cfRule type="cellIs" dxfId="2008" priority="4933" operator="greaterThan">
      <formula>$B36</formula>
    </cfRule>
  </conditionalFormatting>
  <conditionalFormatting sqref="P40">
    <cfRule type="cellIs" dxfId="2007" priority="4930" operator="lessThan">
      <formula>$B36</formula>
    </cfRule>
    <cfRule type="cellIs" dxfId="2006" priority="4931" operator="greaterThan">
      <formula>$B36</formula>
    </cfRule>
  </conditionalFormatting>
  <conditionalFormatting sqref="G40">
    <cfRule type="cellIs" dxfId="2005" priority="4926" operator="greaterThan">
      <formula>$C36</formula>
    </cfRule>
    <cfRule type="cellIs" dxfId="2004" priority="4927" operator="lessThan">
      <formula>$C36</formula>
    </cfRule>
  </conditionalFormatting>
  <conditionalFormatting sqref="I40">
    <cfRule type="cellIs" dxfId="2003" priority="4924" operator="greaterThan">
      <formula>$C36</formula>
    </cfRule>
    <cfRule type="cellIs" dxfId="2002" priority="4925" operator="lessThan">
      <formula>$C36</formula>
    </cfRule>
  </conditionalFormatting>
  <conditionalFormatting sqref="K40">
    <cfRule type="cellIs" dxfId="2001" priority="4918" operator="greaterThan">
      <formula>$C36</formula>
    </cfRule>
    <cfRule type="cellIs" dxfId="2000" priority="4919" operator="lessThan">
      <formula>$C36</formula>
    </cfRule>
  </conditionalFormatting>
  <conditionalFormatting sqref="M40">
    <cfRule type="cellIs" dxfId="1999" priority="4916" operator="greaterThan">
      <formula>$C36</formula>
    </cfRule>
    <cfRule type="cellIs" dxfId="1998" priority="4917" operator="lessThan">
      <formula>$C36</formula>
    </cfRule>
  </conditionalFormatting>
  <conditionalFormatting sqref="O40">
    <cfRule type="cellIs" dxfId="1997" priority="4910" operator="greaterThan">
      <formula>$C36</formula>
    </cfRule>
    <cfRule type="cellIs" dxfId="1996" priority="4911" operator="lessThan">
      <formula>$C36</formula>
    </cfRule>
  </conditionalFormatting>
  <conditionalFormatting sqref="Q40">
    <cfRule type="cellIs" dxfId="1995" priority="4908" operator="greaterThan">
      <formula>$C36</formula>
    </cfRule>
    <cfRule type="cellIs" dxfId="1994" priority="4909" operator="lessThan">
      <formula>$C36</formula>
    </cfRule>
  </conditionalFormatting>
  <conditionalFormatting sqref="F44">
    <cfRule type="cellIs" dxfId="1993" priority="4904" operator="lessThan">
      <formula>$B36</formula>
    </cfRule>
    <cfRule type="cellIs" dxfId="1992" priority="4905" operator="greaterThan">
      <formula>$B36</formula>
    </cfRule>
  </conditionalFormatting>
  <conditionalFormatting sqref="H44">
    <cfRule type="cellIs" dxfId="1991" priority="4902" operator="lessThan">
      <formula>$B36</formula>
    </cfRule>
    <cfRule type="cellIs" dxfId="1990" priority="4903" operator="greaterThan">
      <formula>$B36</formula>
    </cfRule>
  </conditionalFormatting>
  <conditionalFormatting sqref="J44">
    <cfRule type="cellIs" dxfId="1989" priority="4896" operator="lessThan">
      <formula>$B36</formula>
    </cfRule>
    <cfRule type="cellIs" dxfId="1988" priority="4897" operator="greaterThan">
      <formula>$B36</formula>
    </cfRule>
  </conditionalFormatting>
  <conditionalFormatting sqref="L44">
    <cfRule type="cellIs" dxfId="1987" priority="4894" operator="lessThan">
      <formula>$B36</formula>
    </cfRule>
    <cfRule type="cellIs" dxfId="1986" priority="4895" operator="greaterThan">
      <formula>$B36</formula>
    </cfRule>
  </conditionalFormatting>
  <conditionalFormatting sqref="N44">
    <cfRule type="cellIs" dxfId="1985" priority="4888" operator="lessThan">
      <formula>$B36</formula>
    </cfRule>
    <cfRule type="cellIs" dxfId="1984" priority="4889" operator="greaterThan">
      <formula>$B36</formula>
    </cfRule>
  </conditionalFormatting>
  <conditionalFormatting sqref="P44">
    <cfRule type="cellIs" dxfId="1983" priority="4886" operator="lessThan">
      <formula>$B36</formula>
    </cfRule>
    <cfRule type="cellIs" dxfId="1982" priority="4887" operator="greaterThan">
      <formula>$B36</formula>
    </cfRule>
  </conditionalFormatting>
  <conditionalFormatting sqref="G44">
    <cfRule type="cellIs" dxfId="1981" priority="4882" operator="greaterThan">
      <formula>$C36</formula>
    </cfRule>
    <cfRule type="cellIs" dxfId="1980" priority="4883" operator="lessThan">
      <formula>$C36</formula>
    </cfRule>
  </conditionalFormatting>
  <conditionalFormatting sqref="I44">
    <cfRule type="cellIs" dxfId="1979" priority="4880" operator="greaterThan">
      <formula>$C36</formula>
    </cfRule>
    <cfRule type="cellIs" dxfId="1978" priority="4881" operator="lessThan">
      <formula>$C36</formula>
    </cfRule>
  </conditionalFormatting>
  <conditionalFormatting sqref="K44">
    <cfRule type="cellIs" dxfId="1977" priority="4874" operator="greaterThan">
      <formula>$C36</formula>
    </cfRule>
    <cfRule type="cellIs" dxfId="1976" priority="4875" operator="lessThan">
      <formula>$C36</formula>
    </cfRule>
  </conditionalFormatting>
  <conditionalFormatting sqref="M44">
    <cfRule type="cellIs" dxfId="1975" priority="4872" operator="greaterThan">
      <formula>$C36</formula>
    </cfRule>
    <cfRule type="cellIs" dxfId="1974" priority="4873" operator="lessThan">
      <formula>$C36</formula>
    </cfRule>
  </conditionalFormatting>
  <conditionalFormatting sqref="O44">
    <cfRule type="cellIs" dxfId="1973" priority="4866" operator="greaterThan">
      <formula>$C36</formula>
    </cfRule>
    <cfRule type="cellIs" dxfId="1972" priority="4867" operator="lessThan">
      <formula>$C36</formula>
    </cfRule>
  </conditionalFormatting>
  <conditionalFormatting sqref="Q44">
    <cfRule type="cellIs" dxfId="1971" priority="4864" operator="greaterThan">
      <formula>$C36</formula>
    </cfRule>
    <cfRule type="cellIs" dxfId="1970" priority="4865" operator="lessThan">
      <formula>$C36</formula>
    </cfRule>
  </conditionalFormatting>
  <conditionalFormatting sqref="F48">
    <cfRule type="cellIs" dxfId="1969" priority="4860" operator="lessThan">
      <formula>$B36</formula>
    </cfRule>
    <cfRule type="cellIs" dxfId="1968" priority="4861" operator="greaterThan">
      <formula>$B36</formula>
    </cfRule>
  </conditionalFormatting>
  <conditionalFormatting sqref="H48">
    <cfRule type="cellIs" dxfId="1967" priority="4858" operator="lessThan">
      <formula>$B36</formula>
    </cfRule>
    <cfRule type="cellIs" dxfId="1966" priority="4859" operator="greaterThan">
      <formula>$B36</formula>
    </cfRule>
  </conditionalFormatting>
  <conditionalFormatting sqref="J48">
    <cfRule type="cellIs" dxfId="1965" priority="4852" operator="lessThan">
      <formula>$B36</formula>
    </cfRule>
    <cfRule type="cellIs" dxfId="1964" priority="4853" operator="greaterThan">
      <formula>$B36</formula>
    </cfRule>
  </conditionalFormatting>
  <conditionalFormatting sqref="L48">
    <cfRule type="cellIs" dxfId="1963" priority="4850" operator="lessThan">
      <formula>$B36</formula>
    </cfRule>
    <cfRule type="cellIs" dxfId="1962" priority="4851" operator="greaterThan">
      <formula>$B36</formula>
    </cfRule>
  </conditionalFormatting>
  <conditionalFormatting sqref="N48">
    <cfRule type="cellIs" dxfId="1961" priority="4844" operator="lessThan">
      <formula>$B36</formula>
    </cfRule>
    <cfRule type="cellIs" dxfId="1960" priority="4845" operator="greaterThan">
      <formula>$B36</formula>
    </cfRule>
  </conditionalFormatting>
  <conditionalFormatting sqref="P48">
    <cfRule type="cellIs" dxfId="1959" priority="4842" operator="lessThan">
      <formula>$B36</formula>
    </cfRule>
    <cfRule type="cellIs" dxfId="1958" priority="4843" operator="greaterThan">
      <formula>$B36</formula>
    </cfRule>
  </conditionalFormatting>
  <conditionalFormatting sqref="G48">
    <cfRule type="cellIs" dxfId="1957" priority="4838" operator="greaterThan">
      <formula>$C36</formula>
    </cfRule>
    <cfRule type="cellIs" dxfId="1956" priority="4839" operator="lessThan">
      <formula>$C36</formula>
    </cfRule>
  </conditionalFormatting>
  <conditionalFormatting sqref="I48">
    <cfRule type="cellIs" dxfId="1955" priority="4836" operator="greaterThan">
      <formula>$C36</formula>
    </cfRule>
    <cfRule type="cellIs" dxfId="1954" priority="4837" operator="lessThan">
      <formula>$C36</formula>
    </cfRule>
  </conditionalFormatting>
  <conditionalFormatting sqref="K48">
    <cfRule type="cellIs" dxfId="1953" priority="4830" operator="greaterThan">
      <formula>$C36</formula>
    </cfRule>
    <cfRule type="cellIs" dxfId="1952" priority="4831" operator="lessThan">
      <formula>$C36</formula>
    </cfRule>
  </conditionalFormatting>
  <conditionalFormatting sqref="M48">
    <cfRule type="cellIs" dxfId="1951" priority="4828" operator="greaterThan">
      <formula>$C36</formula>
    </cfRule>
    <cfRule type="cellIs" dxfId="1950" priority="4829" operator="lessThan">
      <formula>$C36</formula>
    </cfRule>
  </conditionalFormatting>
  <conditionalFormatting sqref="O48">
    <cfRule type="cellIs" dxfId="1949" priority="4822" operator="greaterThan">
      <formula>$C36</formula>
    </cfRule>
    <cfRule type="cellIs" dxfId="1948" priority="4823" operator="lessThan">
      <formula>$C36</formula>
    </cfRule>
  </conditionalFormatting>
  <conditionalFormatting sqref="Q48">
    <cfRule type="cellIs" dxfId="1947" priority="4820" operator="greaterThan">
      <formula>$C36</formula>
    </cfRule>
    <cfRule type="cellIs" dxfId="1946" priority="4821" operator="lessThan">
      <formula>$C36</formula>
    </cfRule>
  </conditionalFormatting>
  <conditionalFormatting sqref="F37">
    <cfRule type="cellIs" dxfId="1945" priority="4807" operator="greaterThan">
      <formula>0</formula>
    </cfRule>
    <cfRule type="cellIs" dxfId="1944" priority="4810" operator="lessThan">
      <formula>0</formula>
    </cfRule>
  </conditionalFormatting>
  <conditionalFormatting sqref="G37">
    <cfRule type="cellIs" dxfId="1943" priority="4808" operator="lessThan">
      <formula>0</formula>
    </cfRule>
    <cfRule type="cellIs" dxfId="1942" priority="4809" operator="greaterThan">
      <formula>0</formula>
    </cfRule>
  </conditionalFormatting>
  <conditionalFormatting sqref="H37">
    <cfRule type="cellIs" dxfId="1941" priority="4803" operator="greaterThan">
      <formula>0</formula>
    </cfRule>
    <cfRule type="cellIs" dxfId="1940" priority="4806" operator="lessThan">
      <formula>0</formula>
    </cfRule>
  </conditionalFormatting>
  <conditionalFormatting sqref="I37">
    <cfRule type="cellIs" dxfId="1939" priority="4804" operator="lessThan">
      <formula>0</formula>
    </cfRule>
    <cfRule type="cellIs" dxfId="1938" priority="4805" operator="greaterThan">
      <formula>0</formula>
    </cfRule>
  </conditionalFormatting>
  <conditionalFormatting sqref="J37">
    <cfRule type="cellIs" dxfId="1937" priority="4791" operator="greaterThan">
      <formula>0</formula>
    </cfRule>
    <cfRule type="cellIs" dxfId="1936" priority="4794" operator="lessThan">
      <formula>0</formula>
    </cfRule>
  </conditionalFormatting>
  <conditionalFormatting sqref="K37">
    <cfRule type="cellIs" dxfId="1935" priority="4792" operator="lessThan">
      <formula>0</formula>
    </cfRule>
    <cfRule type="cellIs" dxfId="1934" priority="4793" operator="greaterThan">
      <formula>0</formula>
    </cfRule>
  </conditionalFormatting>
  <conditionalFormatting sqref="L37">
    <cfRule type="cellIs" dxfId="1933" priority="4787" operator="greaterThan">
      <formula>0</formula>
    </cfRule>
    <cfRule type="cellIs" dxfId="1932" priority="4790" operator="lessThan">
      <formula>0</formula>
    </cfRule>
  </conditionalFormatting>
  <conditionalFormatting sqref="M37">
    <cfRule type="cellIs" dxfId="1931" priority="4788" operator="lessThan">
      <formula>0</formula>
    </cfRule>
    <cfRule type="cellIs" dxfId="1930" priority="4789" operator="greaterThan">
      <formula>0</formula>
    </cfRule>
  </conditionalFormatting>
  <conditionalFormatting sqref="N37">
    <cfRule type="cellIs" dxfId="1929" priority="4775" operator="greaterThan">
      <formula>0</formula>
    </cfRule>
    <cfRule type="cellIs" dxfId="1928" priority="4778" operator="lessThan">
      <formula>0</formula>
    </cfRule>
  </conditionalFormatting>
  <conditionalFormatting sqref="O37">
    <cfRule type="cellIs" dxfId="1927" priority="4776" operator="lessThan">
      <formula>0</formula>
    </cfRule>
    <cfRule type="cellIs" dxfId="1926" priority="4777" operator="greaterThan">
      <formula>0</formula>
    </cfRule>
  </conditionalFormatting>
  <conditionalFormatting sqref="P37">
    <cfRule type="cellIs" dxfId="1925" priority="4771" operator="greaterThan">
      <formula>0</formula>
    </cfRule>
    <cfRule type="cellIs" dxfId="1924" priority="4774" operator="lessThan">
      <formula>0</formula>
    </cfRule>
  </conditionalFormatting>
  <conditionalFormatting sqref="Q37">
    <cfRule type="cellIs" dxfId="1923" priority="4772" operator="lessThan">
      <formula>0</formula>
    </cfRule>
    <cfRule type="cellIs" dxfId="1922" priority="4773" operator="greaterThan">
      <formula>0</formula>
    </cfRule>
  </conditionalFormatting>
  <conditionalFormatting sqref="F41">
    <cfRule type="cellIs" dxfId="1921" priority="4753" operator="greaterThan">
      <formula>0</formula>
    </cfRule>
    <cfRule type="cellIs" dxfId="1920" priority="4754" operator="lessThan">
      <formula>0</formula>
    </cfRule>
  </conditionalFormatting>
  <conditionalFormatting sqref="G41">
    <cfRule type="cellIs" dxfId="1919" priority="4751" operator="lessThan">
      <formula>0</formula>
    </cfRule>
    <cfRule type="cellIs" dxfId="1918" priority="4752" operator="greaterThan">
      <formula>0</formula>
    </cfRule>
  </conditionalFormatting>
  <conditionalFormatting sqref="H41">
    <cfRule type="cellIs" dxfId="1917" priority="4749" operator="greaterThan">
      <formula>0</formula>
    </cfRule>
    <cfRule type="cellIs" dxfId="1916" priority="4750" operator="lessThan">
      <formula>0</formula>
    </cfRule>
  </conditionalFormatting>
  <conditionalFormatting sqref="I41">
    <cfRule type="cellIs" dxfId="1915" priority="4747" operator="lessThan">
      <formula>0</formula>
    </cfRule>
    <cfRule type="cellIs" dxfId="1914" priority="4748" operator="greaterThan">
      <formula>0</formula>
    </cfRule>
  </conditionalFormatting>
  <conditionalFormatting sqref="J41">
    <cfRule type="cellIs" dxfId="1913" priority="4737" operator="greaterThan">
      <formula>0</formula>
    </cfRule>
    <cfRule type="cellIs" dxfId="1912" priority="4738" operator="lessThan">
      <formula>0</formula>
    </cfRule>
  </conditionalFormatting>
  <conditionalFormatting sqref="K41">
    <cfRule type="cellIs" dxfId="1911" priority="4735" operator="lessThan">
      <formula>0</formula>
    </cfRule>
    <cfRule type="cellIs" dxfId="1910" priority="4736" operator="greaterThan">
      <formula>0</formula>
    </cfRule>
  </conditionalFormatting>
  <conditionalFormatting sqref="L41">
    <cfRule type="cellIs" dxfId="1909" priority="4733" operator="greaterThan">
      <formula>0</formula>
    </cfRule>
    <cfRule type="cellIs" dxfId="1908" priority="4734" operator="lessThan">
      <formula>0</formula>
    </cfRule>
  </conditionalFormatting>
  <conditionalFormatting sqref="M41">
    <cfRule type="cellIs" dxfId="1907" priority="4731" operator="lessThan">
      <formula>0</formula>
    </cfRule>
    <cfRule type="cellIs" dxfId="1906" priority="4732" operator="greaterThan">
      <formula>0</formula>
    </cfRule>
  </conditionalFormatting>
  <conditionalFormatting sqref="N41">
    <cfRule type="cellIs" dxfId="1905" priority="4721" operator="greaterThan">
      <formula>0</formula>
    </cfRule>
    <cfRule type="cellIs" dxfId="1904" priority="4722" operator="lessThan">
      <formula>0</formula>
    </cfRule>
  </conditionalFormatting>
  <conditionalFormatting sqref="O41">
    <cfRule type="cellIs" dxfId="1903" priority="4719" operator="lessThan">
      <formula>0</formula>
    </cfRule>
    <cfRule type="cellIs" dxfId="1902" priority="4720" operator="greaterThan">
      <formula>0</formula>
    </cfRule>
  </conditionalFormatting>
  <conditionalFormatting sqref="P41">
    <cfRule type="cellIs" dxfId="1901" priority="4717" operator="greaterThan">
      <formula>0</formula>
    </cfRule>
    <cfRule type="cellIs" dxfId="1900" priority="4718" operator="lessThan">
      <formula>0</formula>
    </cfRule>
  </conditionalFormatting>
  <conditionalFormatting sqref="Q41">
    <cfRule type="cellIs" dxfId="1899" priority="4715" operator="lessThan">
      <formula>0</formula>
    </cfRule>
    <cfRule type="cellIs" dxfId="1898" priority="4716" operator="greaterThan">
      <formula>0</formula>
    </cfRule>
  </conditionalFormatting>
  <conditionalFormatting sqref="F45">
    <cfRule type="cellIs" dxfId="1897" priority="4709" operator="greaterThan">
      <formula>0</formula>
    </cfRule>
    <cfRule type="cellIs" dxfId="1896" priority="4710" operator="lessThan">
      <formula>0</formula>
    </cfRule>
  </conditionalFormatting>
  <conditionalFormatting sqref="G45">
    <cfRule type="cellIs" dxfId="1895" priority="4707" operator="lessThan">
      <formula>0</formula>
    </cfRule>
    <cfRule type="cellIs" dxfId="1894" priority="4708" operator="greaterThan">
      <formula>0</formula>
    </cfRule>
  </conditionalFormatting>
  <conditionalFormatting sqref="H45">
    <cfRule type="cellIs" dxfId="1893" priority="4705" operator="greaterThan">
      <formula>0</formula>
    </cfRule>
    <cfRule type="cellIs" dxfId="1892" priority="4706" operator="lessThan">
      <formula>0</formula>
    </cfRule>
  </conditionalFormatting>
  <conditionalFormatting sqref="I45">
    <cfRule type="cellIs" dxfId="1891" priority="4703" operator="lessThan">
      <formula>0</formula>
    </cfRule>
    <cfRule type="cellIs" dxfId="1890" priority="4704" operator="greaterThan">
      <formula>0</formula>
    </cfRule>
  </conditionalFormatting>
  <conditionalFormatting sqref="J45">
    <cfRule type="cellIs" dxfId="1889" priority="4693" operator="greaterThan">
      <formula>0</formula>
    </cfRule>
    <cfRule type="cellIs" dxfId="1888" priority="4694" operator="lessThan">
      <formula>0</formula>
    </cfRule>
  </conditionalFormatting>
  <conditionalFormatting sqref="K45">
    <cfRule type="cellIs" dxfId="1887" priority="4691" operator="lessThan">
      <formula>0</formula>
    </cfRule>
    <cfRule type="cellIs" dxfId="1886" priority="4692" operator="greaterThan">
      <formula>0</formula>
    </cfRule>
  </conditionalFormatting>
  <conditionalFormatting sqref="L45">
    <cfRule type="cellIs" dxfId="1885" priority="4689" operator="greaterThan">
      <formula>0</formula>
    </cfRule>
    <cfRule type="cellIs" dxfId="1884" priority="4690" operator="lessThan">
      <formula>0</formula>
    </cfRule>
  </conditionalFormatting>
  <conditionalFormatting sqref="M45">
    <cfRule type="cellIs" dxfId="1883" priority="4687" operator="lessThan">
      <formula>0</formula>
    </cfRule>
    <cfRule type="cellIs" dxfId="1882" priority="4688" operator="greaterThan">
      <formula>0</formula>
    </cfRule>
  </conditionalFormatting>
  <conditionalFormatting sqref="N45">
    <cfRule type="cellIs" dxfId="1881" priority="4677" operator="greaterThan">
      <formula>0</formula>
    </cfRule>
    <cfRule type="cellIs" dxfId="1880" priority="4678" operator="lessThan">
      <formula>0</formula>
    </cfRule>
  </conditionalFormatting>
  <conditionalFormatting sqref="O45">
    <cfRule type="cellIs" dxfId="1879" priority="4675" operator="lessThan">
      <formula>0</formula>
    </cfRule>
    <cfRule type="cellIs" dxfId="1878" priority="4676" operator="greaterThan">
      <formula>0</formula>
    </cfRule>
  </conditionalFormatting>
  <conditionalFormatting sqref="P45">
    <cfRule type="cellIs" dxfId="1877" priority="4673" operator="greaterThan">
      <formula>0</formula>
    </cfRule>
    <cfRule type="cellIs" dxfId="1876" priority="4674" operator="lessThan">
      <formula>0</formula>
    </cfRule>
  </conditionalFormatting>
  <conditionalFormatting sqref="Q45">
    <cfRule type="cellIs" dxfId="1875" priority="4671" operator="lessThan">
      <formula>0</formula>
    </cfRule>
    <cfRule type="cellIs" dxfId="1874" priority="4672" operator="greaterThan">
      <formula>0</formula>
    </cfRule>
  </conditionalFormatting>
  <conditionalFormatting sqref="F49">
    <cfRule type="cellIs" dxfId="1873" priority="4665" operator="greaterThan">
      <formula>0</formula>
    </cfRule>
    <cfRule type="cellIs" dxfId="1872" priority="4666" operator="lessThan">
      <formula>0</formula>
    </cfRule>
  </conditionalFormatting>
  <conditionalFormatting sqref="H49">
    <cfRule type="cellIs" dxfId="1871" priority="4661" operator="greaterThan">
      <formula>0</formula>
    </cfRule>
    <cfRule type="cellIs" dxfId="1870" priority="4662" operator="lessThan">
      <formula>0</formula>
    </cfRule>
  </conditionalFormatting>
  <conditionalFormatting sqref="J49">
    <cfRule type="cellIs" dxfId="1869" priority="4649" operator="greaterThan">
      <formula>0</formula>
    </cfRule>
    <cfRule type="cellIs" dxfId="1868" priority="4650" operator="lessThan">
      <formula>0</formula>
    </cfRule>
  </conditionalFormatting>
  <conditionalFormatting sqref="L49">
    <cfRule type="cellIs" dxfId="1867" priority="4645" operator="greaterThan">
      <formula>0</formula>
    </cfRule>
    <cfRule type="cellIs" dxfId="1866" priority="4646" operator="lessThan">
      <formula>0</formula>
    </cfRule>
  </conditionalFormatting>
  <conditionalFormatting sqref="N49">
    <cfRule type="cellIs" dxfId="1865" priority="4633" operator="greaterThan">
      <formula>0</formula>
    </cfRule>
    <cfRule type="cellIs" dxfId="1864" priority="4634" operator="lessThan">
      <formula>0</formula>
    </cfRule>
  </conditionalFormatting>
  <conditionalFormatting sqref="P49">
    <cfRule type="cellIs" dxfId="1863" priority="4629" operator="greaterThan">
      <formula>0</formula>
    </cfRule>
    <cfRule type="cellIs" dxfId="1862" priority="4630" operator="lessThan">
      <formula>0</formula>
    </cfRule>
  </conditionalFormatting>
  <conditionalFormatting sqref="F52">
    <cfRule type="cellIs" dxfId="1861" priority="4621" operator="lessThan">
      <formula>$B52</formula>
    </cfRule>
    <cfRule type="cellIs" dxfId="1860" priority="4622" operator="greaterThan">
      <formula>$B52</formula>
    </cfRule>
  </conditionalFormatting>
  <conditionalFormatting sqref="H52">
    <cfRule type="cellIs" dxfId="1859" priority="4619" operator="lessThan">
      <formula>$B52</formula>
    </cfRule>
    <cfRule type="cellIs" dxfId="1858" priority="4620" operator="greaterThan">
      <formula>$B52</formula>
    </cfRule>
  </conditionalFormatting>
  <conditionalFormatting sqref="J52">
    <cfRule type="cellIs" dxfId="1857" priority="4613" operator="lessThan">
      <formula>$B52</formula>
    </cfRule>
    <cfRule type="cellIs" dxfId="1856" priority="4614" operator="greaterThan">
      <formula>$B52</formula>
    </cfRule>
  </conditionalFormatting>
  <conditionalFormatting sqref="L52">
    <cfRule type="cellIs" dxfId="1855" priority="4611" operator="lessThan">
      <formula>$B52</formula>
    </cfRule>
    <cfRule type="cellIs" dxfId="1854" priority="4612" operator="greaterThan">
      <formula>$B52</formula>
    </cfRule>
  </conditionalFormatting>
  <conditionalFormatting sqref="N52">
    <cfRule type="cellIs" dxfId="1853" priority="4605" operator="lessThan">
      <formula>$B52</formula>
    </cfRule>
    <cfRule type="cellIs" dxfId="1852" priority="4606" operator="greaterThan">
      <formula>$B52</formula>
    </cfRule>
  </conditionalFormatting>
  <conditionalFormatting sqref="P52">
    <cfRule type="cellIs" dxfId="1851" priority="4603" operator="lessThan">
      <formula>$B52</formula>
    </cfRule>
    <cfRule type="cellIs" dxfId="1850" priority="4604" operator="greaterThan">
      <formula>$B52</formula>
    </cfRule>
  </conditionalFormatting>
  <conditionalFormatting sqref="G52">
    <cfRule type="cellIs" dxfId="1849" priority="4597" operator="greaterThan">
      <formula>$C52</formula>
    </cfRule>
    <cfRule type="cellIs" dxfId="1848" priority="4598" operator="lessThan">
      <formula>$C52</formula>
    </cfRule>
  </conditionalFormatting>
  <conditionalFormatting sqref="I52">
    <cfRule type="cellIs" dxfId="1847" priority="4595" operator="greaterThan">
      <formula>$C52</formula>
    </cfRule>
    <cfRule type="cellIs" dxfId="1846" priority="4596" operator="lessThan">
      <formula>$C52</formula>
    </cfRule>
  </conditionalFormatting>
  <conditionalFormatting sqref="K52">
    <cfRule type="cellIs" dxfId="1845" priority="4589" operator="greaterThan">
      <formula>$C52</formula>
    </cfRule>
    <cfRule type="cellIs" dxfId="1844" priority="4590" operator="lessThan">
      <formula>$C52</formula>
    </cfRule>
  </conditionalFormatting>
  <conditionalFormatting sqref="M52">
    <cfRule type="cellIs" dxfId="1843" priority="4587" operator="greaterThan">
      <formula>$C52</formula>
    </cfRule>
    <cfRule type="cellIs" dxfId="1842" priority="4588" operator="lessThan">
      <formula>$C52</formula>
    </cfRule>
  </conditionalFormatting>
  <conditionalFormatting sqref="O52">
    <cfRule type="cellIs" dxfId="1841" priority="4581" operator="greaterThan">
      <formula>$C52</formula>
    </cfRule>
    <cfRule type="cellIs" dxfId="1840" priority="4582" operator="lessThan">
      <formula>$C52</formula>
    </cfRule>
  </conditionalFormatting>
  <conditionalFormatting sqref="Q52">
    <cfRule type="cellIs" dxfId="1839" priority="4579" operator="greaterThan">
      <formula>$C52</formula>
    </cfRule>
    <cfRule type="cellIs" dxfId="1838" priority="4580" operator="lessThan">
      <formula>$C52</formula>
    </cfRule>
  </conditionalFormatting>
  <conditionalFormatting sqref="F56">
    <cfRule type="cellIs" dxfId="1837" priority="4563" operator="lessThan">
      <formula>$B52</formula>
    </cfRule>
    <cfRule type="cellIs" dxfId="1836" priority="4564" operator="greaterThan">
      <formula>$B52</formula>
    </cfRule>
  </conditionalFormatting>
  <conditionalFormatting sqref="H56">
    <cfRule type="cellIs" dxfId="1835" priority="4561" operator="lessThan">
      <formula>$B52</formula>
    </cfRule>
    <cfRule type="cellIs" dxfId="1834" priority="4562" operator="greaterThan">
      <formula>$B52</formula>
    </cfRule>
  </conditionalFormatting>
  <conditionalFormatting sqref="J56">
    <cfRule type="cellIs" dxfId="1833" priority="4555" operator="lessThan">
      <formula>$B52</formula>
    </cfRule>
    <cfRule type="cellIs" dxfId="1832" priority="4556" operator="greaterThan">
      <formula>$B52</formula>
    </cfRule>
  </conditionalFormatting>
  <conditionalFormatting sqref="L56">
    <cfRule type="cellIs" dxfId="1831" priority="4553" operator="lessThan">
      <formula>$B52</formula>
    </cfRule>
    <cfRule type="cellIs" dxfId="1830" priority="4554" operator="greaterThan">
      <formula>$B52</formula>
    </cfRule>
  </conditionalFormatting>
  <conditionalFormatting sqref="N56">
    <cfRule type="cellIs" dxfId="1829" priority="4547" operator="lessThan">
      <formula>$B52</formula>
    </cfRule>
    <cfRule type="cellIs" dxfId="1828" priority="4548" operator="greaterThan">
      <formula>$B52</formula>
    </cfRule>
  </conditionalFormatting>
  <conditionalFormatting sqref="P56">
    <cfRule type="cellIs" dxfId="1827" priority="4545" operator="lessThan">
      <formula>$B52</formula>
    </cfRule>
    <cfRule type="cellIs" dxfId="1826" priority="4546" operator="greaterThan">
      <formula>$B52</formula>
    </cfRule>
  </conditionalFormatting>
  <conditionalFormatting sqref="G56">
    <cfRule type="cellIs" dxfId="1825" priority="4541" operator="greaterThan">
      <formula>$C52</formula>
    </cfRule>
    <cfRule type="cellIs" dxfId="1824" priority="4542" operator="lessThan">
      <formula>$C52</formula>
    </cfRule>
  </conditionalFormatting>
  <conditionalFormatting sqref="I56">
    <cfRule type="cellIs" dxfId="1823" priority="4539" operator="greaterThan">
      <formula>$C52</formula>
    </cfRule>
    <cfRule type="cellIs" dxfId="1822" priority="4540" operator="lessThan">
      <formula>$C52</formula>
    </cfRule>
  </conditionalFormatting>
  <conditionalFormatting sqref="K56">
    <cfRule type="cellIs" dxfId="1821" priority="4533" operator="greaterThan">
      <formula>$C52</formula>
    </cfRule>
    <cfRule type="cellIs" dxfId="1820" priority="4534" operator="lessThan">
      <formula>$C52</formula>
    </cfRule>
  </conditionalFormatting>
  <conditionalFormatting sqref="M56">
    <cfRule type="cellIs" dxfId="1819" priority="4531" operator="greaterThan">
      <formula>$C52</formula>
    </cfRule>
    <cfRule type="cellIs" dxfId="1818" priority="4532" operator="lessThan">
      <formula>$C52</formula>
    </cfRule>
  </conditionalFormatting>
  <conditionalFormatting sqref="O56">
    <cfRule type="cellIs" dxfId="1817" priority="4525" operator="greaterThan">
      <formula>$C52</formula>
    </cfRule>
    <cfRule type="cellIs" dxfId="1816" priority="4526" operator="lessThan">
      <formula>$C52</formula>
    </cfRule>
  </conditionalFormatting>
  <conditionalFormatting sqref="Q56">
    <cfRule type="cellIs" dxfId="1815" priority="4523" operator="greaterThan">
      <formula>$C52</formula>
    </cfRule>
    <cfRule type="cellIs" dxfId="1814" priority="4524" operator="lessThan">
      <formula>$C52</formula>
    </cfRule>
  </conditionalFormatting>
  <conditionalFormatting sqref="F60">
    <cfRule type="cellIs" dxfId="1813" priority="4519" operator="lessThan">
      <formula>$B52</formula>
    </cfRule>
    <cfRule type="cellIs" dxfId="1812" priority="4520" operator="greaterThan">
      <formula>$B52</formula>
    </cfRule>
  </conditionalFormatting>
  <conditionalFormatting sqref="H60">
    <cfRule type="cellIs" dxfId="1811" priority="4517" operator="lessThan">
      <formula>$B52</formula>
    </cfRule>
    <cfRule type="cellIs" dxfId="1810" priority="4518" operator="greaterThan">
      <formula>$B52</formula>
    </cfRule>
  </conditionalFormatting>
  <conditionalFormatting sqref="J60">
    <cfRule type="cellIs" dxfId="1809" priority="4511" operator="lessThan">
      <formula>$B52</formula>
    </cfRule>
    <cfRule type="cellIs" dxfId="1808" priority="4512" operator="greaterThan">
      <formula>$B52</formula>
    </cfRule>
  </conditionalFormatting>
  <conditionalFormatting sqref="L60">
    <cfRule type="cellIs" dxfId="1807" priority="4509" operator="lessThan">
      <formula>$B52</formula>
    </cfRule>
    <cfRule type="cellIs" dxfId="1806" priority="4510" operator="greaterThan">
      <formula>$B52</formula>
    </cfRule>
  </conditionalFormatting>
  <conditionalFormatting sqref="N60">
    <cfRule type="cellIs" dxfId="1805" priority="4503" operator="lessThan">
      <formula>$B52</formula>
    </cfRule>
    <cfRule type="cellIs" dxfId="1804" priority="4504" operator="greaterThan">
      <formula>$B52</formula>
    </cfRule>
  </conditionalFormatting>
  <conditionalFormatting sqref="P60">
    <cfRule type="cellIs" dxfId="1803" priority="4501" operator="lessThan">
      <formula>$B52</formula>
    </cfRule>
    <cfRule type="cellIs" dxfId="1802" priority="4502" operator="greaterThan">
      <formula>$B52</formula>
    </cfRule>
  </conditionalFormatting>
  <conditionalFormatting sqref="G60">
    <cfRule type="cellIs" dxfId="1801" priority="4497" operator="greaterThan">
      <formula>$C52</formula>
    </cfRule>
    <cfRule type="cellIs" dxfId="1800" priority="4498" operator="lessThan">
      <formula>$C52</formula>
    </cfRule>
  </conditionalFormatting>
  <conditionalFormatting sqref="I60">
    <cfRule type="cellIs" dxfId="1799" priority="4495" operator="greaterThan">
      <formula>$C52</formula>
    </cfRule>
    <cfRule type="cellIs" dxfId="1798" priority="4496" operator="lessThan">
      <formula>$C52</formula>
    </cfRule>
  </conditionalFormatting>
  <conditionalFormatting sqref="K60">
    <cfRule type="cellIs" dxfId="1797" priority="4489" operator="greaterThan">
      <formula>$C52</formula>
    </cfRule>
    <cfRule type="cellIs" dxfId="1796" priority="4490" operator="lessThan">
      <formula>$C52</formula>
    </cfRule>
  </conditionalFormatting>
  <conditionalFormatting sqref="M60">
    <cfRule type="cellIs" dxfId="1795" priority="4487" operator="greaterThan">
      <formula>$C52</formula>
    </cfRule>
    <cfRule type="cellIs" dxfId="1794" priority="4488" operator="lessThan">
      <formula>$C52</formula>
    </cfRule>
  </conditionalFormatting>
  <conditionalFormatting sqref="O60">
    <cfRule type="cellIs" dxfId="1793" priority="4481" operator="greaterThan">
      <formula>$C52</formula>
    </cfRule>
    <cfRule type="cellIs" dxfId="1792" priority="4482" operator="lessThan">
      <formula>$C52</formula>
    </cfRule>
  </conditionalFormatting>
  <conditionalFormatting sqref="Q60">
    <cfRule type="cellIs" dxfId="1791" priority="4479" operator="greaterThan">
      <formula>$C52</formula>
    </cfRule>
    <cfRule type="cellIs" dxfId="1790" priority="4480" operator="lessThan">
      <formula>$C52</formula>
    </cfRule>
  </conditionalFormatting>
  <conditionalFormatting sqref="F64">
    <cfRule type="cellIs" dxfId="1789" priority="4475" operator="lessThan">
      <formula>$B52</formula>
    </cfRule>
    <cfRule type="cellIs" dxfId="1788" priority="4476" operator="greaterThan">
      <formula>$B52</formula>
    </cfRule>
  </conditionalFormatting>
  <conditionalFormatting sqref="H64">
    <cfRule type="cellIs" dxfId="1787" priority="4473" operator="lessThan">
      <formula>$B52</formula>
    </cfRule>
    <cfRule type="cellIs" dxfId="1786" priority="4474" operator="greaterThan">
      <formula>$B52</formula>
    </cfRule>
  </conditionalFormatting>
  <conditionalFormatting sqref="J64">
    <cfRule type="cellIs" dxfId="1785" priority="4467" operator="lessThan">
      <formula>$B52</formula>
    </cfRule>
    <cfRule type="cellIs" dxfId="1784" priority="4468" operator="greaterThan">
      <formula>$B52</formula>
    </cfRule>
  </conditionalFormatting>
  <conditionalFormatting sqref="L64">
    <cfRule type="cellIs" dxfId="1783" priority="4465" operator="lessThan">
      <formula>$B52</formula>
    </cfRule>
    <cfRule type="cellIs" dxfId="1782" priority="4466" operator="greaterThan">
      <formula>$B52</formula>
    </cfRule>
  </conditionalFormatting>
  <conditionalFormatting sqref="N64">
    <cfRule type="cellIs" dxfId="1781" priority="4459" operator="lessThan">
      <formula>$B52</formula>
    </cfRule>
    <cfRule type="cellIs" dxfId="1780" priority="4460" operator="greaterThan">
      <formula>$B52</formula>
    </cfRule>
  </conditionalFormatting>
  <conditionalFormatting sqref="P64">
    <cfRule type="cellIs" dxfId="1779" priority="4457" operator="lessThan">
      <formula>$B52</formula>
    </cfRule>
    <cfRule type="cellIs" dxfId="1778" priority="4458" operator="greaterThan">
      <formula>$B52</formula>
    </cfRule>
  </conditionalFormatting>
  <conditionalFormatting sqref="G64">
    <cfRule type="cellIs" dxfId="1777" priority="4453" operator="greaterThan">
      <formula>$C52</formula>
    </cfRule>
    <cfRule type="cellIs" dxfId="1776" priority="4454" operator="lessThan">
      <formula>$C52</formula>
    </cfRule>
  </conditionalFormatting>
  <conditionalFormatting sqref="I64">
    <cfRule type="cellIs" dxfId="1775" priority="4451" operator="greaterThan">
      <formula>$C52</formula>
    </cfRule>
    <cfRule type="cellIs" dxfId="1774" priority="4452" operator="lessThan">
      <formula>$C52</formula>
    </cfRule>
  </conditionalFormatting>
  <conditionalFormatting sqref="K64">
    <cfRule type="cellIs" dxfId="1773" priority="4445" operator="greaterThan">
      <formula>$C52</formula>
    </cfRule>
    <cfRule type="cellIs" dxfId="1772" priority="4446" operator="lessThan">
      <formula>$C52</formula>
    </cfRule>
  </conditionalFormatting>
  <conditionalFormatting sqref="M64">
    <cfRule type="cellIs" dxfId="1771" priority="4443" operator="greaterThan">
      <formula>$C52</formula>
    </cfRule>
    <cfRule type="cellIs" dxfId="1770" priority="4444" operator="lessThan">
      <formula>$C52</formula>
    </cfRule>
  </conditionalFormatting>
  <conditionalFormatting sqref="O64">
    <cfRule type="cellIs" dxfId="1769" priority="4437" operator="greaterThan">
      <formula>$C52</formula>
    </cfRule>
    <cfRule type="cellIs" dxfId="1768" priority="4438" operator="lessThan">
      <formula>$C52</formula>
    </cfRule>
  </conditionalFormatting>
  <conditionalFormatting sqref="Q64">
    <cfRule type="cellIs" dxfId="1767" priority="4435" operator="greaterThan">
      <formula>$C52</formula>
    </cfRule>
    <cfRule type="cellIs" dxfId="1766" priority="4436" operator="lessThan">
      <formula>$C52</formula>
    </cfRule>
  </conditionalFormatting>
  <conditionalFormatting sqref="F53">
    <cfRule type="cellIs" dxfId="1765" priority="4422" operator="greaterThan">
      <formula>0</formula>
    </cfRule>
    <cfRule type="cellIs" dxfId="1764" priority="4425" operator="lessThan">
      <formula>0</formula>
    </cfRule>
  </conditionalFormatting>
  <conditionalFormatting sqref="G53">
    <cfRule type="cellIs" dxfId="1763" priority="4423" operator="lessThan">
      <formula>0</formula>
    </cfRule>
    <cfRule type="cellIs" dxfId="1762" priority="4424" operator="greaterThan">
      <formula>0</formula>
    </cfRule>
  </conditionalFormatting>
  <conditionalFormatting sqref="H53">
    <cfRule type="cellIs" dxfId="1761" priority="4418" operator="greaterThan">
      <formula>0</formula>
    </cfRule>
    <cfRule type="cellIs" dxfId="1760" priority="4421" operator="lessThan">
      <formula>0</formula>
    </cfRule>
  </conditionalFormatting>
  <conditionalFormatting sqref="I53">
    <cfRule type="cellIs" dxfId="1759" priority="4419" operator="lessThan">
      <formula>0</formula>
    </cfRule>
    <cfRule type="cellIs" dxfId="1758" priority="4420" operator="greaterThan">
      <formula>0</formula>
    </cfRule>
  </conditionalFormatting>
  <conditionalFormatting sqref="J53">
    <cfRule type="cellIs" dxfId="1757" priority="4406" operator="greaterThan">
      <formula>0</formula>
    </cfRule>
    <cfRule type="cellIs" dxfId="1756" priority="4409" operator="lessThan">
      <formula>0</formula>
    </cfRule>
  </conditionalFormatting>
  <conditionalFormatting sqref="K53">
    <cfRule type="cellIs" dxfId="1755" priority="4407" operator="lessThan">
      <formula>0</formula>
    </cfRule>
    <cfRule type="cellIs" dxfId="1754" priority="4408" operator="greaterThan">
      <formula>0</formula>
    </cfRule>
  </conditionalFormatting>
  <conditionalFormatting sqref="L53">
    <cfRule type="cellIs" dxfId="1753" priority="4402" operator="greaterThan">
      <formula>0</formula>
    </cfRule>
    <cfRule type="cellIs" dxfId="1752" priority="4405" operator="lessThan">
      <formula>0</formula>
    </cfRule>
  </conditionalFormatting>
  <conditionalFormatting sqref="M53">
    <cfRule type="cellIs" dxfId="1751" priority="4403" operator="lessThan">
      <formula>0</formula>
    </cfRule>
    <cfRule type="cellIs" dxfId="1750" priority="4404" operator="greaterThan">
      <formula>0</formula>
    </cfRule>
  </conditionalFormatting>
  <conditionalFormatting sqref="N53">
    <cfRule type="cellIs" dxfId="1749" priority="4390" operator="greaterThan">
      <formula>0</formula>
    </cfRule>
    <cfRule type="cellIs" dxfId="1748" priority="4393" operator="lessThan">
      <formula>0</formula>
    </cfRule>
  </conditionalFormatting>
  <conditionalFormatting sqref="O53">
    <cfRule type="cellIs" dxfId="1747" priority="4391" operator="lessThan">
      <formula>0</formula>
    </cfRule>
    <cfRule type="cellIs" dxfId="1746" priority="4392" operator="greaterThan">
      <formula>0</formula>
    </cfRule>
  </conditionalFormatting>
  <conditionalFormatting sqref="P53">
    <cfRule type="cellIs" dxfId="1745" priority="4386" operator="greaterThan">
      <formula>0</formula>
    </cfRule>
    <cfRule type="cellIs" dxfId="1744" priority="4389" operator="lessThan">
      <formula>0</formula>
    </cfRule>
  </conditionalFormatting>
  <conditionalFormatting sqref="Q53">
    <cfRule type="cellIs" dxfId="1743" priority="4387" operator="lessThan">
      <formula>0</formula>
    </cfRule>
    <cfRule type="cellIs" dxfId="1742" priority="4388" operator="greaterThan">
      <formula>0</formula>
    </cfRule>
  </conditionalFormatting>
  <conditionalFormatting sqref="F57">
    <cfRule type="cellIs" dxfId="1741" priority="4368" operator="greaterThan">
      <formula>0</formula>
    </cfRule>
    <cfRule type="cellIs" dxfId="1740" priority="4369" operator="lessThan">
      <formula>0</formula>
    </cfRule>
  </conditionalFormatting>
  <conditionalFormatting sqref="G57">
    <cfRule type="cellIs" dxfId="1739" priority="4366" operator="lessThan">
      <formula>0</formula>
    </cfRule>
    <cfRule type="cellIs" dxfId="1738" priority="4367" operator="greaterThan">
      <formula>0</formula>
    </cfRule>
  </conditionalFormatting>
  <conditionalFormatting sqref="H57">
    <cfRule type="cellIs" dxfId="1737" priority="4364" operator="greaterThan">
      <formula>0</formula>
    </cfRule>
    <cfRule type="cellIs" dxfId="1736" priority="4365" operator="lessThan">
      <formula>0</formula>
    </cfRule>
  </conditionalFormatting>
  <conditionalFormatting sqref="I57">
    <cfRule type="cellIs" dxfId="1735" priority="4362" operator="lessThan">
      <formula>0</formula>
    </cfRule>
    <cfRule type="cellIs" dxfId="1734" priority="4363" operator="greaterThan">
      <formula>0</formula>
    </cfRule>
  </conditionalFormatting>
  <conditionalFormatting sqref="J57">
    <cfRule type="cellIs" dxfId="1733" priority="4352" operator="greaterThan">
      <formula>0</formula>
    </cfRule>
    <cfRule type="cellIs" dxfId="1732" priority="4353" operator="lessThan">
      <formula>0</formula>
    </cfRule>
  </conditionalFormatting>
  <conditionalFormatting sqref="K57">
    <cfRule type="cellIs" dxfId="1731" priority="4350" operator="lessThan">
      <formula>0</formula>
    </cfRule>
    <cfRule type="cellIs" dxfId="1730" priority="4351" operator="greaterThan">
      <formula>0</formula>
    </cfRule>
  </conditionalFormatting>
  <conditionalFormatting sqref="L57">
    <cfRule type="cellIs" dxfId="1729" priority="4348" operator="greaterThan">
      <formula>0</formula>
    </cfRule>
    <cfRule type="cellIs" dxfId="1728" priority="4349" operator="lessThan">
      <formula>0</formula>
    </cfRule>
  </conditionalFormatting>
  <conditionalFormatting sqref="M57">
    <cfRule type="cellIs" dxfId="1727" priority="4346" operator="lessThan">
      <formula>0</formula>
    </cfRule>
    <cfRule type="cellIs" dxfId="1726" priority="4347" operator="greaterThan">
      <formula>0</formula>
    </cfRule>
  </conditionalFormatting>
  <conditionalFormatting sqref="N57">
    <cfRule type="cellIs" dxfId="1725" priority="4336" operator="greaterThan">
      <formula>0</formula>
    </cfRule>
    <cfRule type="cellIs" dxfId="1724" priority="4337" operator="lessThan">
      <formula>0</formula>
    </cfRule>
  </conditionalFormatting>
  <conditionalFormatting sqref="O57">
    <cfRule type="cellIs" dxfId="1723" priority="4334" operator="lessThan">
      <formula>0</formula>
    </cfRule>
    <cfRule type="cellIs" dxfId="1722" priority="4335" operator="greaterThan">
      <formula>0</formula>
    </cfRule>
  </conditionalFormatting>
  <conditionalFormatting sqref="P57">
    <cfRule type="cellIs" dxfId="1721" priority="4332" operator="greaterThan">
      <formula>0</formula>
    </cfRule>
    <cfRule type="cellIs" dxfId="1720" priority="4333" operator="lessThan">
      <formula>0</formula>
    </cfRule>
  </conditionalFormatting>
  <conditionalFormatting sqref="Q57">
    <cfRule type="cellIs" dxfId="1719" priority="4330" operator="lessThan">
      <formula>0</formula>
    </cfRule>
    <cfRule type="cellIs" dxfId="1718" priority="4331" operator="greaterThan">
      <formula>0</formula>
    </cfRule>
  </conditionalFormatting>
  <conditionalFormatting sqref="F61">
    <cfRule type="cellIs" dxfId="1717" priority="4324" operator="greaterThan">
      <formula>0</formula>
    </cfRule>
    <cfRule type="cellIs" dxfId="1716" priority="4325" operator="lessThan">
      <formula>0</formula>
    </cfRule>
  </conditionalFormatting>
  <conditionalFormatting sqref="G61">
    <cfRule type="cellIs" dxfId="1715" priority="4322" operator="lessThan">
      <formula>0</formula>
    </cfRule>
    <cfRule type="cellIs" dxfId="1714" priority="4323" operator="greaterThan">
      <formula>0</formula>
    </cfRule>
  </conditionalFormatting>
  <conditionalFormatting sqref="H61">
    <cfRule type="cellIs" dxfId="1713" priority="4320" operator="greaterThan">
      <formula>0</formula>
    </cfRule>
    <cfRule type="cellIs" dxfId="1712" priority="4321" operator="lessThan">
      <formula>0</formula>
    </cfRule>
  </conditionalFormatting>
  <conditionalFormatting sqref="I61">
    <cfRule type="cellIs" dxfId="1711" priority="4318" operator="lessThan">
      <formula>0</formula>
    </cfRule>
    <cfRule type="cellIs" dxfId="1710" priority="4319" operator="greaterThan">
      <formula>0</formula>
    </cfRule>
  </conditionalFormatting>
  <conditionalFormatting sqref="J61">
    <cfRule type="cellIs" dxfId="1709" priority="4308" operator="greaterThan">
      <formula>0</formula>
    </cfRule>
    <cfRule type="cellIs" dxfId="1708" priority="4309" operator="lessThan">
      <formula>0</formula>
    </cfRule>
  </conditionalFormatting>
  <conditionalFormatting sqref="K61">
    <cfRule type="cellIs" dxfId="1707" priority="4306" operator="lessThan">
      <formula>0</formula>
    </cfRule>
    <cfRule type="cellIs" dxfId="1706" priority="4307" operator="greaterThan">
      <formula>0</formula>
    </cfRule>
  </conditionalFormatting>
  <conditionalFormatting sqref="L61">
    <cfRule type="cellIs" dxfId="1705" priority="4304" operator="greaterThan">
      <formula>0</formula>
    </cfRule>
    <cfRule type="cellIs" dxfId="1704" priority="4305" operator="lessThan">
      <formula>0</formula>
    </cfRule>
  </conditionalFormatting>
  <conditionalFormatting sqref="M61">
    <cfRule type="cellIs" dxfId="1703" priority="4302" operator="lessThan">
      <formula>0</formula>
    </cfRule>
    <cfRule type="cellIs" dxfId="1702" priority="4303" operator="greaterThan">
      <formula>0</formula>
    </cfRule>
  </conditionalFormatting>
  <conditionalFormatting sqref="N61">
    <cfRule type="cellIs" dxfId="1701" priority="4292" operator="greaterThan">
      <formula>0</formula>
    </cfRule>
    <cfRule type="cellIs" dxfId="1700" priority="4293" operator="lessThan">
      <formula>0</formula>
    </cfRule>
  </conditionalFormatting>
  <conditionalFormatting sqref="O61">
    <cfRule type="cellIs" dxfId="1699" priority="4290" operator="lessThan">
      <formula>0</formula>
    </cfRule>
    <cfRule type="cellIs" dxfId="1698" priority="4291" operator="greaterThan">
      <formula>0</formula>
    </cfRule>
  </conditionalFormatting>
  <conditionalFormatting sqref="P61">
    <cfRule type="cellIs" dxfId="1697" priority="4288" operator="greaterThan">
      <formula>0</formula>
    </cfRule>
    <cfRule type="cellIs" dxfId="1696" priority="4289" operator="lessThan">
      <formula>0</formula>
    </cfRule>
  </conditionalFormatting>
  <conditionalFormatting sqref="Q61">
    <cfRule type="cellIs" dxfId="1695" priority="4286" operator="lessThan">
      <formula>0</formula>
    </cfRule>
    <cfRule type="cellIs" dxfId="1694" priority="4287" operator="greaterThan">
      <formula>0</formula>
    </cfRule>
  </conditionalFormatting>
  <conditionalFormatting sqref="F65">
    <cfRule type="cellIs" dxfId="1693" priority="4280" operator="greaterThan">
      <formula>0</formula>
    </cfRule>
    <cfRule type="cellIs" dxfId="1692" priority="4281" operator="lessThan">
      <formula>0</formula>
    </cfRule>
  </conditionalFormatting>
  <conditionalFormatting sqref="G65">
    <cfRule type="cellIs" dxfId="1691" priority="4278" operator="lessThan">
      <formula>0</formula>
    </cfRule>
    <cfRule type="cellIs" dxfId="1690" priority="4279" operator="greaterThan">
      <formula>0</formula>
    </cfRule>
  </conditionalFormatting>
  <conditionalFormatting sqref="H65">
    <cfRule type="cellIs" dxfId="1689" priority="4276" operator="greaterThan">
      <formula>0</formula>
    </cfRule>
    <cfRule type="cellIs" dxfId="1688" priority="4277" operator="lessThan">
      <formula>0</formula>
    </cfRule>
  </conditionalFormatting>
  <conditionalFormatting sqref="I65">
    <cfRule type="cellIs" dxfId="1687" priority="4274" operator="lessThan">
      <formula>0</formula>
    </cfRule>
    <cfRule type="cellIs" dxfId="1686" priority="4275" operator="greaterThan">
      <formula>0</formula>
    </cfRule>
  </conditionalFormatting>
  <conditionalFormatting sqref="J65">
    <cfRule type="cellIs" dxfId="1685" priority="4264" operator="greaterThan">
      <formula>0</formula>
    </cfRule>
    <cfRule type="cellIs" dxfId="1684" priority="4265" operator="lessThan">
      <formula>0</formula>
    </cfRule>
  </conditionalFormatting>
  <conditionalFormatting sqref="K65">
    <cfRule type="cellIs" dxfId="1683" priority="4262" operator="lessThan">
      <formula>0</formula>
    </cfRule>
    <cfRule type="cellIs" dxfId="1682" priority="4263" operator="greaterThan">
      <formula>0</formula>
    </cfRule>
  </conditionalFormatting>
  <conditionalFormatting sqref="L65">
    <cfRule type="cellIs" dxfId="1681" priority="4260" operator="greaterThan">
      <formula>0</formula>
    </cfRule>
    <cfRule type="cellIs" dxfId="1680" priority="4261" operator="lessThan">
      <formula>0</formula>
    </cfRule>
  </conditionalFormatting>
  <conditionalFormatting sqref="M65">
    <cfRule type="cellIs" dxfId="1679" priority="4258" operator="lessThan">
      <formula>0</formula>
    </cfRule>
    <cfRule type="cellIs" dxfId="1678" priority="4259" operator="greaterThan">
      <formula>0</formula>
    </cfRule>
  </conditionalFormatting>
  <conditionalFormatting sqref="N65">
    <cfRule type="cellIs" dxfId="1677" priority="4248" operator="greaterThan">
      <formula>0</formula>
    </cfRule>
    <cfRule type="cellIs" dxfId="1676" priority="4249" operator="lessThan">
      <formula>0</formula>
    </cfRule>
  </conditionalFormatting>
  <conditionalFormatting sqref="O65">
    <cfRule type="cellIs" dxfId="1675" priority="4246" operator="lessThan">
      <formula>0</formula>
    </cfRule>
    <cfRule type="cellIs" dxfId="1674" priority="4247" operator="greaterThan">
      <formula>0</formula>
    </cfRule>
  </conditionalFormatting>
  <conditionalFormatting sqref="P65">
    <cfRule type="cellIs" dxfId="1673" priority="4244" operator="greaterThan">
      <formula>0</formula>
    </cfRule>
    <cfRule type="cellIs" dxfId="1672" priority="4245" operator="lessThan">
      <formula>0</formula>
    </cfRule>
  </conditionalFormatting>
  <conditionalFormatting sqref="Q65">
    <cfRule type="cellIs" dxfId="1671" priority="4242" operator="lessThan">
      <formula>0</formula>
    </cfRule>
    <cfRule type="cellIs" dxfId="1670" priority="4243" operator="greaterThan">
      <formula>0</formula>
    </cfRule>
  </conditionalFormatting>
  <conditionalFormatting sqref="F68">
    <cfRule type="cellIs" dxfId="1669" priority="4236" operator="lessThan">
      <formula>$B68</formula>
    </cfRule>
    <cfRule type="cellIs" dxfId="1668" priority="4237" operator="greaterThan">
      <formula>$B68</formula>
    </cfRule>
  </conditionalFormatting>
  <conditionalFormatting sqref="H68">
    <cfRule type="cellIs" dxfId="1667" priority="4234" operator="lessThan">
      <formula>$B68</formula>
    </cfRule>
    <cfRule type="cellIs" dxfId="1666" priority="4235" operator="greaterThan">
      <formula>$B68</formula>
    </cfRule>
  </conditionalFormatting>
  <conditionalFormatting sqref="J68">
    <cfRule type="cellIs" dxfId="1665" priority="4228" operator="lessThan">
      <formula>$B68</formula>
    </cfRule>
    <cfRule type="cellIs" dxfId="1664" priority="4229" operator="greaterThan">
      <formula>$B68</formula>
    </cfRule>
  </conditionalFormatting>
  <conditionalFormatting sqref="L68">
    <cfRule type="cellIs" dxfId="1663" priority="4226" operator="lessThan">
      <formula>$B68</formula>
    </cfRule>
    <cfRule type="cellIs" dxfId="1662" priority="4227" operator="greaterThan">
      <formula>$B68</formula>
    </cfRule>
  </conditionalFormatting>
  <conditionalFormatting sqref="N68">
    <cfRule type="cellIs" dxfId="1661" priority="4220" operator="lessThan">
      <formula>$B68</formula>
    </cfRule>
    <cfRule type="cellIs" dxfId="1660" priority="4221" operator="greaterThan">
      <formula>$B68</formula>
    </cfRule>
  </conditionalFormatting>
  <conditionalFormatting sqref="P68">
    <cfRule type="cellIs" dxfId="1659" priority="4218" operator="lessThan">
      <formula>$B68</formula>
    </cfRule>
    <cfRule type="cellIs" dxfId="1658" priority="4219" operator="greaterThan">
      <formula>$B68</formula>
    </cfRule>
  </conditionalFormatting>
  <conditionalFormatting sqref="G68">
    <cfRule type="cellIs" dxfId="1657" priority="4212" operator="greaterThan">
      <formula>$C68</formula>
    </cfRule>
    <cfRule type="cellIs" dxfId="1656" priority="4213" operator="lessThan">
      <formula>$C68</formula>
    </cfRule>
  </conditionalFormatting>
  <conditionalFormatting sqref="I68">
    <cfRule type="cellIs" dxfId="1655" priority="4210" operator="greaterThan">
      <formula>$C68</formula>
    </cfRule>
    <cfRule type="cellIs" dxfId="1654" priority="4211" operator="lessThan">
      <formula>$C68</formula>
    </cfRule>
  </conditionalFormatting>
  <conditionalFormatting sqref="K68">
    <cfRule type="cellIs" dxfId="1653" priority="4204" operator="greaterThan">
      <formula>$C68</formula>
    </cfRule>
    <cfRule type="cellIs" dxfId="1652" priority="4205" operator="lessThan">
      <formula>$C68</formula>
    </cfRule>
  </conditionalFormatting>
  <conditionalFormatting sqref="M68">
    <cfRule type="cellIs" dxfId="1651" priority="4202" operator="greaterThan">
      <formula>$C68</formula>
    </cfRule>
    <cfRule type="cellIs" dxfId="1650" priority="4203" operator="lessThan">
      <formula>$C68</formula>
    </cfRule>
  </conditionalFormatting>
  <conditionalFormatting sqref="O68">
    <cfRule type="cellIs" dxfId="1649" priority="4196" operator="greaterThan">
      <formula>$C68</formula>
    </cfRule>
    <cfRule type="cellIs" dxfId="1648" priority="4197" operator="lessThan">
      <formula>$C68</formula>
    </cfRule>
  </conditionalFormatting>
  <conditionalFormatting sqref="Q68">
    <cfRule type="cellIs" dxfId="1647" priority="4194" operator="greaterThan">
      <formula>$C68</formula>
    </cfRule>
    <cfRule type="cellIs" dxfId="1646" priority="4195" operator="lessThan">
      <formula>$C68</formula>
    </cfRule>
  </conditionalFormatting>
  <conditionalFormatting sqref="F72">
    <cfRule type="cellIs" dxfId="1645" priority="4178" operator="lessThan">
      <formula>$B68</formula>
    </cfRule>
    <cfRule type="cellIs" dxfId="1644" priority="4179" operator="greaterThan">
      <formula>$B68</formula>
    </cfRule>
  </conditionalFormatting>
  <conditionalFormatting sqref="H72">
    <cfRule type="cellIs" dxfId="1643" priority="4176" operator="lessThan">
      <formula>$B68</formula>
    </cfRule>
    <cfRule type="cellIs" dxfId="1642" priority="4177" operator="greaterThan">
      <formula>$B68</formula>
    </cfRule>
  </conditionalFormatting>
  <conditionalFormatting sqref="J72">
    <cfRule type="cellIs" dxfId="1641" priority="4170" operator="lessThan">
      <formula>$B68</formula>
    </cfRule>
    <cfRule type="cellIs" dxfId="1640" priority="4171" operator="greaterThan">
      <formula>$B68</formula>
    </cfRule>
  </conditionalFormatting>
  <conditionalFormatting sqref="L72">
    <cfRule type="cellIs" dxfId="1639" priority="4168" operator="lessThan">
      <formula>$B68</formula>
    </cfRule>
    <cfRule type="cellIs" dxfId="1638" priority="4169" operator="greaterThan">
      <formula>$B68</formula>
    </cfRule>
  </conditionalFormatting>
  <conditionalFormatting sqref="N72">
    <cfRule type="cellIs" dxfId="1637" priority="4162" operator="lessThan">
      <formula>$B68</formula>
    </cfRule>
    <cfRule type="cellIs" dxfId="1636" priority="4163" operator="greaterThan">
      <formula>$B68</formula>
    </cfRule>
  </conditionalFormatting>
  <conditionalFormatting sqref="P72">
    <cfRule type="cellIs" dxfId="1635" priority="4160" operator="lessThan">
      <formula>$B68</formula>
    </cfRule>
    <cfRule type="cellIs" dxfId="1634" priority="4161" operator="greaterThan">
      <formula>$B68</formula>
    </cfRule>
  </conditionalFormatting>
  <conditionalFormatting sqref="G72">
    <cfRule type="cellIs" dxfId="1633" priority="4156" operator="greaterThan">
      <formula>$C68</formula>
    </cfRule>
    <cfRule type="cellIs" dxfId="1632" priority="4157" operator="lessThan">
      <formula>$C68</formula>
    </cfRule>
  </conditionalFormatting>
  <conditionalFormatting sqref="I72">
    <cfRule type="cellIs" dxfId="1631" priority="4154" operator="greaterThan">
      <formula>$C68</formula>
    </cfRule>
    <cfRule type="cellIs" dxfId="1630" priority="4155" operator="lessThan">
      <formula>$C68</formula>
    </cfRule>
  </conditionalFormatting>
  <conditionalFormatting sqref="K72">
    <cfRule type="cellIs" dxfId="1629" priority="4148" operator="greaterThan">
      <formula>$C68</formula>
    </cfRule>
    <cfRule type="cellIs" dxfId="1628" priority="4149" operator="lessThan">
      <formula>$C68</formula>
    </cfRule>
  </conditionalFormatting>
  <conditionalFormatting sqref="M72">
    <cfRule type="cellIs" dxfId="1627" priority="4146" operator="greaterThan">
      <formula>$C68</formula>
    </cfRule>
    <cfRule type="cellIs" dxfId="1626" priority="4147" operator="lessThan">
      <formula>$C68</formula>
    </cfRule>
  </conditionalFormatting>
  <conditionalFormatting sqref="O72">
    <cfRule type="cellIs" dxfId="1625" priority="4140" operator="greaterThan">
      <formula>$C68</formula>
    </cfRule>
    <cfRule type="cellIs" dxfId="1624" priority="4141" operator="lessThan">
      <formula>$C68</formula>
    </cfRule>
  </conditionalFormatting>
  <conditionalFormatting sqref="Q72">
    <cfRule type="cellIs" dxfId="1623" priority="4138" operator="greaterThan">
      <formula>$C68</formula>
    </cfRule>
    <cfRule type="cellIs" dxfId="1622" priority="4139" operator="lessThan">
      <formula>$C68</formula>
    </cfRule>
  </conditionalFormatting>
  <conditionalFormatting sqref="F76">
    <cfRule type="cellIs" dxfId="1621" priority="4134" operator="lessThan">
      <formula>$B68</formula>
    </cfRule>
    <cfRule type="cellIs" dxfId="1620" priority="4135" operator="greaterThan">
      <formula>$B68</formula>
    </cfRule>
  </conditionalFormatting>
  <conditionalFormatting sqref="H76">
    <cfRule type="cellIs" dxfId="1619" priority="4132" operator="lessThan">
      <formula>$B68</formula>
    </cfRule>
    <cfRule type="cellIs" dxfId="1618" priority="4133" operator="greaterThan">
      <formula>$B68</formula>
    </cfRule>
  </conditionalFormatting>
  <conditionalFormatting sqref="J76">
    <cfRule type="cellIs" dxfId="1617" priority="4126" operator="lessThan">
      <formula>$B68</formula>
    </cfRule>
    <cfRule type="cellIs" dxfId="1616" priority="4127" operator="greaterThan">
      <formula>$B68</formula>
    </cfRule>
  </conditionalFormatting>
  <conditionalFormatting sqref="L76">
    <cfRule type="cellIs" dxfId="1615" priority="4124" operator="lessThan">
      <formula>$B68</formula>
    </cfRule>
    <cfRule type="cellIs" dxfId="1614" priority="4125" operator="greaterThan">
      <formula>$B68</formula>
    </cfRule>
  </conditionalFormatting>
  <conditionalFormatting sqref="N76">
    <cfRule type="cellIs" dxfId="1613" priority="4118" operator="lessThan">
      <formula>$B68</formula>
    </cfRule>
    <cfRule type="cellIs" dxfId="1612" priority="4119" operator="greaterThan">
      <formula>$B68</formula>
    </cfRule>
  </conditionalFormatting>
  <conditionalFormatting sqref="P76">
    <cfRule type="cellIs" dxfId="1611" priority="4116" operator="lessThan">
      <formula>$B68</formula>
    </cfRule>
    <cfRule type="cellIs" dxfId="1610" priority="4117" operator="greaterThan">
      <formula>$B68</formula>
    </cfRule>
  </conditionalFormatting>
  <conditionalFormatting sqref="G76">
    <cfRule type="cellIs" dxfId="1609" priority="4112" operator="greaterThan">
      <formula>$C68</formula>
    </cfRule>
    <cfRule type="cellIs" dxfId="1608" priority="4113" operator="lessThan">
      <formula>$C68</formula>
    </cfRule>
  </conditionalFormatting>
  <conditionalFormatting sqref="I76">
    <cfRule type="cellIs" dxfId="1607" priority="4110" operator="greaterThan">
      <formula>$C68</formula>
    </cfRule>
    <cfRule type="cellIs" dxfId="1606" priority="4111" operator="lessThan">
      <formula>$C68</formula>
    </cfRule>
  </conditionalFormatting>
  <conditionalFormatting sqref="K76">
    <cfRule type="cellIs" dxfId="1605" priority="4104" operator="greaterThan">
      <formula>$C68</formula>
    </cfRule>
    <cfRule type="cellIs" dxfId="1604" priority="4105" operator="lessThan">
      <formula>$C68</formula>
    </cfRule>
  </conditionalFormatting>
  <conditionalFormatting sqref="M76">
    <cfRule type="cellIs" dxfId="1603" priority="4102" operator="greaterThan">
      <formula>$C68</formula>
    </cfRule>
    <cfRule type="cellIs" dxfId="1602" priority="4103" operator="lessThan">
      <formula>$C68</formula>
    </cfRule>
  </conditionalFormatting>
  <conditionalFormatting sqref="O76">
    <cfRule type="cellIs" dxfId="1601" priority="4096" operator="greaterThan">
      <formula>$C68</formula>
    </cfRule>
    <cfRule type="cellIs" dxfId="1600" priority="4097" operator="lessThan">
      <formula>$C68</formula>
    </cfRule>
  </conditionalFormatting>
  <conditionalFormatting sqref="Q76">
    <cfRule type="cellIs" dxfId="1599" priority="4094" operator="greaterThan">
      <formula>$C68</formula>
    </cfRule>
    <cfRule type="cellIs" dxfId="1598" priority="4095" operator="lessThan">
      <formula>$C68</formula>
    </cfRule>
  </conditionalFormatting>
  <conditionalFormatting sqref="F80">
    <cfRule type="cellIs" dxfId="1597" priority="4090" operator="lessThan">
      <formula>$B68</formula>
    </cfRule>
    <cfRule type="cellIs" dxfId="1596" priority="4091" operator="greaterThan">
      <formula>$B68</formula>
    </cfRule>
  </conditionalFormatting>
  <conditionalFormatting sqref="H80">
    <cfRule type="cellIs" dxfId="1595" priority="4088" operator="lessThan">
      <formula>$B68</formula>
    </cfRule>
    <cfRule type="cellIs" dxfId="1594" priority="4089" operator="greaterThan">
      <formula>$B68</formula>
    </cfRule>
  </conditionalFormatting>
  <conditionalFormatting sqref="J80">
    <cfRule type="cellIs" dxfId="1593" priority="4082" operator="lessThan">
      <formula>$B68</formula>
    </cfRule>
    <cfRule type="cellIs" dxfId="1592" priority="4083" operator="greaterThan">
      <formula>$B68</formula>
    </cfRule>
  </conditionalFormatting>
  <conditionalFormatting sqref="L80">
    <cfRule type="cellIs" dxfId="1591" priority="4080" operator="lessThan">
      <formula>$B68</formula>
    </cfRule>
    <cfRule type="cellIs" dxfId="1590" priority="4081" operator="greaterThan">
      <formula>$B68</formula>
    </cfRule>
  </conditionalFormatting>
  <conditionalFormatting sqref="N80">
    <cfRule type="cellIs" dxfId="1589" priority="4074" operator="lessThan">
      <formula>$B68</formula>
    </cfRule>
    <cfRule type="cellIs" dxfId="1588" priority="4075" operator="greaterThan">
      <formula>$B68</formula>
    </cfRule>
  </conditionalFormatting>
  <conditionalFormatting sqref="P80">
    <cfRule type="cellIs" dxfId="1587" priority="4072" operator="lessThan">
      <formula>$B68</formula>
    </cfRule>
    <cfRule type="cellIs" dxfId="1586" priority="4073" operator="greaterThan">
      <formula>$B68</formula>
    </cfRule>
  </conditionalFormatting>
  <conditionalFormatting sqref="G80">
    <cfRule type="cellIs" dxfId="1585" priority="4068" operator="greaterThan">
      <formula>$C68</formula>
    </cfRule>
    <cfRule type="cellIs" dxfId="1584" priority="4069" operator="lessThan">
      <formula>$C68</formula>
    </cfRule>
  </conditionalFormatting>
  <conditionalFormatting sqref="I80">
    <cfRule type="cellIs" dxfId="1583" priority="4066" operator="greaterThan">
      <formula>$C68</formula>
    </cfRule>
    <cfRule type="cellIs" dxfId="1582" priority="4067" operator="lessThan">
      <formula>$C68</formula>
    </cfRule>
  </conditionalFormatting>
  <conditionalFormatting sqref="K80">
    <cfRule type="cellIs" dxfId="1581" priority="4060" operator="greaterThan">
      <formula>$C68</formula>
    </cfRule>
    <cfRule type="cellIs" dxfId="1580" priority="4061" operator="lessThan">
      <formula>$C68</formula>
    </cfRule>
  </conditionalFormatting>
  <conditionalFormatting sqref="M80">
    <cfRule type="cellIs" dxfId="1579" priority="4058" operator="greaterThan">
      <formula>$C68</formula>
    </cfRule>
    <cfRule type="cellIs" dxfId="1578" priority="4059" operator="lessThan">
      <formula>$C68</formula>
    </cfRule>
  </conditionalFormatting>
  <conditionalFormatting sqref="O80">
    <cfRule type="cellIs" dxfId="1577" priority="4052" operator="greaterThan">
      <formula>$C68</formula>
    </cfRule>
    <cfRule type="cellIs" dxfId="1576" priority="4053" operator="lessThan">
      <formula>$C68</formula>
    </cfRule>
  </conditionalFormatting>
  <conditionalFormatting sqref="Q80">
    <cfRule type="cellIs" dxfId="1575" priority="4050" operator="greaterThan">
      <formula>$C68</formula>
    </cfRule>
    <cfRule type="cellIs" dxfId="1574" priority="4051" operator="lessThan">
      <formula>$C68</formula>
    </cfRule>
  </conditionalFormatting>
  <conditionalFormatting sqref="F69">
    <cfRule type="cellIs" dxfId="1573" priority="4037" operator="greaterThan">
      <formula>0</formula>
    </cfRule>
    <cfRule type="cellIs" dxfId="1572" priority="4040" operator="lessThan">
      <formula>0</formula>
    </cfRule>
  </conditionalFormatting>
  <conditionalFormatting sqref="G69">
    <cfRule type="cellIs" dxfId="1571" priority="4038" operator="lessThan">
      <formula>0</formula>
    </cfRule>
    <cfRule type="cellIs" dxfId="1570" priority="4039" operator="greaterThan">
      <formula>0</formula>
    </cfRule>
  </conditionalFormatting>
  <conditionalFormatting sqref="H69">
    <cfRule type="cellIs" dxfId="1569" priority="4033" operator="greaterThan">
      <formula>0</formula>
    </cfRule>
    <cfRule type="cellIs" dxfId="1568" priority="4036" operator="lessThan">
      <formula>0</formula>
    </cfRule>
  </conditionalFormatting>
  <conditionalFormatting sqref="I69">
    <cfRule type="cellIs" dxfId="1567" priority="4034" operator="lessThan">
      <formula>0</formula>
    </cfRule>
    <cfRule type="cellIs" dxfId="1566" priority="4035" operator="greaterThan">
      <formula>0</formula>
    </cfRule>
  </conditionalFormatting>
  <conditionalFormatting sqref="J69">
    <cfRule type="cellIs" dxfId="1565" priority="4021" operator="greaterThan">
      <formula>0</formula>
    </cfRule>
    <cfRule type="cellIs" dxfId="1564" priority="4024" operator="lessThan">
      <formula>0</formula>
    </cfRule>
  </conditionalFormatting>
  <conditionalFormatting sqref="K69">
    <cfRule type="cellIs" dxfId="1563" priority="4022" operator="lessThan">
      <formula>0</formula>
    </cfRule>
    <cfRule type="cellIs" dxfId="1562" priority="4023" operator="greaterThan">
      <formula>0</formula>
    </cfRule>
  </conditionalFormatting>
  <conditionalFormatting sqref="L69">
    <cfRule type="cellIs" dxfId="1561" priority="4017" operator="greaterThan">
      <formula>0</formula>
    </cfRule>
    <cfRule type="cellIs" dxfId="1560" priority="4020" operator="lessThan">
      <formula>0</formula>
    </cfRule>
  </conditionalFormatting>
  <conditionalFormatting sqref="M69">
    <cfRule type="cellIs" dxfId="1559" priority="4018" operator="lessThan">
      <formula>0</formula>
    </cfRule>
    <cfRule type="cellIs" dxfId="1558" priority="4019" operator="greaterThan">
      <formula>0</formula>
    </cfRule>
  </conditionalFormatting>
  <conditionalFormatting sqref="N69">
    <cfRule type="cellIs" dxfId="1557" priority="4005" operator="greaterThan">
      <formula>0</formula>
    </cfRule>
    <cfRule type="cellIs" dxfId="1556" priority="4008" operator="lessThan">
      <formula>0</formula>
    </cfRule>
  </conditionalFormatting>
  <conditionalFormatting sqref="O69">
    <cfRule type="cellIs" dxfId="1555" priority="4006" operator="lessThan">
      <formula>0</formula>
    </cfRule>
    <cfRule type="cellIs" dxfId="1554" priority="4007" operator="greaterThan">
      <formula>0</formula>
    </cfRule>
  </conditionalFormatting>
  <conditionalFormatting sqref="P69">
    <cfRule type="cellIs" dxfId="1553" priority="4001" operator="greaterThan">
      <formula>0</formula>
    </cfRule>
    <cfRule type="cellIs" dxfId="1552" priority="4004" operator="lessThan">
      <formula>0</formula>
    </cfRule>
  </conditionalFormatting>
  <conditionalFormatting sqref="Q69">
    <cfRule type="cellIs" dxfId="1551" priority="4002" operator="lessThan">
      <formula>0</formula>
    </cfRule>
    <cfRule type="cellIs" dxfId="1550" priority="4003" operator="greaterThan">
      <formula>0</formula>
    </cfRule>
  </conditionalFormatting>
  <conditionalFormatting sqref="F73">
    <cfRule type="cellIs" dxfId="1549" priority="3983" operator="greaterThan">
      <formula>0</formula>
    </cfRule>
    <cfRule type="cellIs" dxfId="1548" priority="3984" operator="lessThan">
      <formula>0</formula>
    </cfRule>
  </conditionalFormatting>
  <conditionalFormatting sqref="G73">
    <cfRule type="cellIs" dxfId="1547" priority="3981" operator="lessThan">
      <formula>0</formula>
    </cfRule>
    <cfRule type="cellIs" dxfId="1546" priority="3982" operator="greaterThan">
      <formula>0</formula>
    </cfRule>
  </conditionalFormatting>
  <conditionalFormatting sqref="H73">
    <cfRule type="cellIs" dxfId="1545" priority="3979" operator="greaterThan">
      <formula>0</formula>
    </cfRule>
    <cfRule type="cellIs" dxfId="1544" priority="3980" operator="lessThan">
      <formula>0</formula>
    </cfRule>
  </conditionalFormatting>
  <conditionalFormatting sqref="I73">
    <cfRule type="cellIs" dxfId="1543" priority="3977" operator="lessThan">
      <formula>0</formula>
    </cfRule>
    <cfRule type="cellIs" dxfId="1542" priority="3978" operator="greaterThan">
      <formula>0</formula>
    </cfRule>
  </conditionalFormatting>
  <conditionalFormatting sqref="J73">
    <cfRule type="cellIs" dxfId="1541" priority="3967" operator="greaterThan">
      <formula>0</formula>
    </cfRule>
    <cfRule type="cellIs" dxfId="1540" priority="3968" operator="lessThan">
      <formula>0</formula>
    </cfRule>
  </conditionalFormatting>
  <conditionalFormatting sqref="K73">
    <cfRule type="cellIs" dxfId="1539" priority="3965" operator="lessThan">
      <formula>0</formula>
    </cfRule>
    <cfRule type="cellIs" dxfId="1538" priority="3966" operator="greaterThan">
      <formula>0</formula>
    </cfRule>
  </conditionalFormatting>
  <conditionalFormatting sqref="L73">
    <cfRule type="cellIs" dxfId="1537" priority="3963" operator="greaterThan">
      <formula>0</formula>
    </cfRule>
    <cfRule type="cellIs" dxfId="1536" priority="3964" operator="lessThan">
      <formula>0</formula>
    </cfRule>
  </conditionalFormatting>
  <conditionalFormatting sqref="M73">
    <cfRule type="cellIs" dxfId="1535" priority="3961" operator="lessThan">
      <formula>0</formula>
    </cfRule>
    <cfRule type="cellIs" dxfId="1534" priority="3962" operator="greaterThan">
      <formula>0</formula>
    </cfRule>
  </conditionalFormatting>
  <conditionalFormatting sqref="N73">
    <cfRule type="cellIs" dxfId="1533" priority="3951" operator="greaterThan">
      <formula>0</formula>
    </cfRule>
    <cfRule type="cellIs" dxfId="1532" priority="3952" operator="lessThan">
      <formula>0</formula>
    </cfRule>
  </conditionalFormatting>
  <conditionalFormatting sqref="O73">
    <cfRule type="cellIs" dxfId="1531" priority="3949" operator="lessThan">
      <formula>0</formula>
    </cfRule>
    <cfRule type="cellIs" dxfId="1530" priority="3950" operator="greaterThan">
      <formula>0</formula>
    </cfRule>
  </conditionalFormatting>
  <conditionalFormatting sqref="P73">
    <cfRule type="cellIs" dxfId="1529" priority="3947" operator="greaterThan">
      <formula>0</formula>
    </cfRule>
    <cfRule type="cellIs" dxfId="1528" priority="3948" operator="lessThan">
      <formula>0</formula>
    </cfRule>
  </conditionalFormatting>
  <conditionalFormatting sqref="Q73">
    <cfRule type="cellIs" dxfId="1527" priority="3945" operator="lessThan">
      <formula>0</formula>
    </cfRule>
    <cfRule type="cellIs" dxfId="1526" priority="3946" operator="greaterThan">
      <formula>0</formula>
    </cfRule>
  </conditionalFormatting>
  <conditionalFormatting sqref="F77">
    <cfRule type="cellIs" dxfId="1525" priority="3939" operator="greaterThan">
      <formula>0</formula>
    </cfRule>
    <cfRule type="cellIs" dxfId="1524" priority="3940" operator="lessThan">
      <formula>0</formula>
    </cfRule>
  </conditionalFormatting>
  <conditionalFormatting sqref="G77">
    <cfRule type="cellIs" dxfId="1523" priority="3937" operator="lessThan">
      <formula>0</formula>
    </cfRule>
    <cfRule type="cellIs" dxfId="1522" priority="3938" operator="greaterThan">
      <formula>0</formula>
    </cfRule>
  </conditionalFormatting>
  <conditionalFormatting sqref="H77">
    <cfRule type="cellIs" dxfId="1521" priority="3935" operator="greaterThan">
      <formula>0</formula>
    </cfRule>
    <cfRule type="cellIs" dxfId="1520" priority="3936" operator="lessThan">
      <formula>0</formula>
    </cfRule>
  </conditionalFormatting>
  <conditionalFormatting sqref="I77">
    <cfRule type="cellIs" dxfId="1519" priority="3933" operator="lessThan">
      <formula>0</formula>
    </cfRule>
    <cfRule type="cellIs" dxfId="1518" priority="3934" operator="greaterThan">
      <formula>0</formula>
    </cfRule>
  </conditionalFormatting>
  <conditionalFormatting sqref="J77">
    <cfRule type="cellIs" dxfId="1517" priority="3923" operator="greaterThan">
      <formula>0</formula>
    </cfRule>
    <cfRule type="cellIs" dxfId="1516" priority="3924" operator="lessThan">
      <formula>0</formula>
    </cfRule>
  </conditionalFormatting>
  <conditionalFormatting sqref="K77">
    <cfRule type="cellIs" dxfId="1515" priority="3921" operator="lessThan">
      <formula>0</formula>
    </cfRule>
    <cfRule type="cellIs" dxfId="1514" priority="3922" operator="greaterThan">
      <formula>0</formula>
    </cfRule>
  </conditionalFormatting>
  <conditionalFormatting sqref="L77">
    <cfRule type="cellIs" dxfId="1513" priority="3919" operator="greaterThan">
      <formula>0</formula>
    </cfRule>
    <cfRule type="cellIs" dxfId="1512" priority="3920" operator="lessThan">
      <formula>0</formula>
    </cfRule>
  </conditionalFormatting>
  <conditionalFormatting sqref="M77">
    <cfRule type="cellIs" dxfId="1511" priority="3917" operator="lessThan">
      <formula>0</formula>
    </cfRule>
    <cfRule type="cellIs" dxfId="1510" priority="3918" operator="greaterThan">
      <formula>0</formula>
    </cfRule>
  </conditionalFormatting>
  <conditionalFormatting sqref="N77">
    <cfRule type="cellIs" dxfId="1509" priority="3907" operator="greaterThan">
      <formula>0</formula>
    </cfRule>
    <cfRule type="cellIs" dxfId="1508" priority="3908" operator="lessThan">
      <formula>0</formula>
    </cfRule>
  </conditionalFormatting>
  <conditionalFormatting sqref="O77">
    <cfRule type="cellIs" dxfId="1507" priority="3905" operator="lessThan">
      <formula>0</formula>
    </cfRule>
    <cfRule type="cellIs" dxfId="1506" priority="3906" operator="greaterThan">
      <formula>0</formula>
    </cfRule>
  </conditionalFormatting>
  <conditionalFormatting sqref="P77">
    <cfRule type="cellIs" dxfId="1505" priority="3903" operator="greaterThan">
      <formula>0</formula>
    </cfRule>
    <cfRule type="cellIs" dxfId="1504" priority="3904" operator="lessThan">
      <formula>0</formula>
    </cfRule>
  </conditionalFormatting>
  <conditionalFormatting sqref="Q77">
    <cfRule type="cellIs" dxfId="1503" priority="3901" operator="lessThan">
      <formula>0</formula>
    </cfRule>
    <cfRule type="cellIs" dxfId="1502" priority="3902" operator="greaterThan">
      <formula>0</formula>
    </cfRule>
  </conditionalFormatting>
  <conditionalFormatting sqref="F81">
    <cfRule type="cellIs" dxfId="1501" priority="3895" operator="greaterThan">
      <formula>0</formula>
    </cfRule>
    <cfRule type="cellIs" dxfId="1500" priority="3896" operator="lessThan">
      <formula>0</formula>
    </cfRule>
  </conditionalFormatting>
  <conditionalFormatting sqref="G81">
    <cfRule type="cellIs" dxfId="1499" priority="3893" operator="lessThan">
      <formula>0</formula>
    </cfRule>
    <cfRule type="cellIs" dxfId="1498" priority="3894" operator="greaterThan">
      <formula>0</formula>
    </cfRule>
  </conditionalFormatting>
  <conditionalFormatting sqref="H81">
    <cfRule type="cellIs" dxfId="1497" priority="3891" operator="greaterThan">
      <formula>0</formula>
    </cfRule>
    <cfRule type="cellIs" dxfId="1496" priority="3892" operator="lessThan">
      <formula>0</formula>
    </cfRule>
  </conditionalFormatting>
  <conditionalFormatting sqref="I81">
    <cfRule type="cellIs" dxfId="1495" priority="3889" operator="lessThan">
      <formula>0</formula>
    </cfRule>
    <cfRule type="cellIs" dxfId="1494" priority="3890" operator="greaterThan">
      <formula>0</formula>
    </cfRule>
  </conditionalFormatting>
  <conditionalFormatting sqref="J81">
    <cfRule type="cellIs" dxfId="1493" priority="3879" operator="greaterThan">
      <formula>0</formula>
    </cfRule>
    <cfRule type="cellIs" dxfId="1492" priority="3880" operator="lessThan">
      <formula>0</formula>
    </cfRule>
  </conditionalFormatting>
  <conditionalFormatting sqref="K81">
    <cfRule type="cellIs" dxfId="1491" priority="3877" operator="lessThan">
      <formula>0</formula>
    </cfRule>
    <cfRule type="cellIs" dxfId="1490" priority="3878" operator="greaterThan">
      <formula>0</formula>
    </cfRule>
  </conditionalFormatting>
  <conditionalFormatting sqref="L81">
    <cfRule type="cellIs" dxfId="1489" priority="3875" operator="greaterThan">
      <formula>0</formula>
    </cfRule>
    <cfRule type="cellIs" dxfId="1488" priority="3876" operator="lessThan">
      <formula>0</formula>
    </cfRule>
  </conditionalFormatting>
  <conditionalFormatting sqref="M81">
    <cfRule type="cellIs" dxfId="1487" priority="3873" operator="lessThan">
      <formula>0</formula>
    </cfRule>
    <cfRule type="cellIs" dxfId="1486" priority="3874" operator="greaterThan">
      <formula>0</formula>
    </cfRule>
  </conditionalFormatting>
  <conditionalFormatting sqref="N81">
    <cfRule type="cellIs" dxfId="1485" priority="3863" operator="greaterThan">
      <formula>0</formula>
    </cfRule>
    <cfRule type="cellIs" dxfId="1484" priority="3864" operator="lessThan">
      <formula>0</formula>
    </cfRule>
  </conditionalFormatting>
  <conditionalFormatting sqref="O81">
    <cfRule type="cellIs" dxfId="1483" priority="3861" operator="lessThan">
      <formula>0</formula>
    </cfRule>
    <cfRule type="cellIs" dxfId="1482" priority="3862" operator="greaterThan">
      <formula>0</formula>
    </cfRule>
  </conditionalFormatting>
  <conditionalFormatting sqref="P81">
    <cfRule type="cellIs" dxfId="1481" priority="3859" operator="greaterThan">
      <formula>0</formula>
    </cfRule>
    <cfRule type="cellIs" dxfId="1480" priority="3860" operator="lessThan">
      <formula>0</formula>
    </cfRule>
  </conditionalFormatting>
  <conditionalFormatting sqref="Q81">
    <cfRule type="cellIs" dxfId="1479" priority="3857" operator="lessThan">
      <formula>0</formula>
    </cfRule>
    <cfRule type="cellIs" dxfId="1478" priority="3858" operator="greaterThan">
      <formula>0</formula>
    </cfRule>
  </conditionalFormatting>
  <conditionalFormatting sqref="F84">
    <cfRule type="cellIs" dxfId="1477" priority="3851" operator="lessThan">
      <formula>$B84</formula>
    </cfRule>
    <cfRule type="cellIs" dxfId="1476" priority="3852" operator="greaterThan">
      <formula>$B84</formula>
    </cfRule>
  </conditionalFormatting>
  <conditionalFormatting sqref="H84">
    <cfRule type="cellIs" dxfId="1475" priority="3849" operator="lessThan">
      <formula>$B84</formula>
    </cfRule>
    <cfRule type="cellIs" dxfId="1474" priority="3850" operator="greaterThan">
      <formula>$B84</formula>
    </cfRule>
  </conditionalFormatting>
  <conditionalFormatting sqref="J84">
    <cfRule type="cellIs" dxfId="1473" priority="3843" operator="lessThan">
      <formula>$B84</formula>
    </cfRule>
    <cfRule type="cellIs" dxfId="1472" priority="3844" operator="greaterThan">
      <formula>$B84</formula>
    </cfRule>
  </conditionalFormatting>
  <conditionalFormatting sqref="L84">
    <cfRule type="cellIs" dxfId="1471" priority="3841" operator="lessThan">
      <formula>$B84</formula>
    </cfRule>
    <cfRule type="cellIs" dxfId="1470" priority="3842" operator="greaterThan">
      <formula>$B84</formula>
    </cfRule>
  </conditionalFormatting>
  <conditionalFormatting sqref="N84">
    <cfRule type="cellIs" dxfId="1469" priority="3835" operator="lessThan">
      <formula>$B84</formula>
    </cfRule>
    <cfRule type="cellIs" dxfId="1468" priority="3836" operator="greaterThan">
      <formula>$B84</formula>
    </cfRule>
  </conditionalFormatting>
  <conditionalFormatting sqref="P84">
    <cfRule type="cellIs" dxfId="1467" priority="3833" operator="lessThan">
      <formula>$B84</formula>
    </cfRule>
    <cfRule type="cellIs" dxfId="1466" priority="3834" operator="greaterThan">
      <formula>$B84</formula>
    </cfRule>
  </conditionalFormatting>
  <conditionalFormatting sqref="G84">
    <cfRule type="cellIs" dxfId="1465" priority="3827" operator="greaterThan">
      <formula>$C84</formula>
    </cfRule>
    <cfRule type="cellIs" dxfId="1464" priority="3828" operator="lessThan">
      <formula>$C84</formula>
    </cfRule>
  </conditionalFormatting>
  <conditionalFormatting sqref="I84">
    <cfRule type="cellIs" dxfId="1463" priority="3825" operator="greaterThan">
      <formula>$C84</formula>
    </cfRule>
    <cfRule type="cellIs" dxfId="1462" priority="3826" operator="lessThan">
      <formula>$C84</formula>
    </cfRule>
  </conditionalFormatting>
  <conditionalFormatting sqref="K84">
    <cfRule type="cellIs" dxfId="1461" priority="3819" operator="greaterThan">
      <formula>$C84</formula>
    </cfRule>
    <cfRule type="cellIs" dxfId="1460" priority="3820" operator="lessThan">
      <formula>$C84</formula>
    </cfRule>
  </conditionalFormatting>
  <conditionalFormatting sqref="M84">
    <cfRule type="cellIs" dxfId="1459" priority="3817" operator="greaterThan">
      <formula>$C84</formula>
    </cfRule>
    <cfRule type="cellIs" dxfId="1458" priority="3818" operator="lessThan">
      <formula>$C84</formula>
    </cfRule>
  </conditionalFormatting>
  <conditionalFormatting sqref="O84">
    <cfRule type="cellIs" dxfId="1457" priority="3811" operator="greaterThan">
      <formula>$C84</formula>
    </cfRule>
    <cfRule type="cellIs" dxfId="1456" priority="3812" operator="lessThan">
      <formula>$C84</formula>
    </cfRule>
  </conditionalFormatting>
  <conditionalFormatting sqref="Q84">
    <cfRule type="cellIs" dxfId="1455" priority="3809" operator="greaterThan">
      <formula>$C84</formula>
    </cfRule>
    <cfRule type="cellIs" dxfId="1454" priority="3810" operator="lessThan">
      <formula>$C84</formula>
    </cfRule>
  </conditionalFormatting>
  <conditionalFormatting sqref="F88">
    <cfRule type="cellIs" dxfId="1453" priority="3793" operator="lessThan">
      <formula>$B84</formula>
    </cfRule>
    <cfRule type="cellIs" dxfId="1452" priority="3794" operator="greaterThan">
      <formula>$B84</formula>
    </cfRule>
  </conditionalFormatting>
  <conditionalFormatting sqref="H88">
    <cfRule type="cellIs" dxfId="1451" priority="3791" operator="lessThan">
      <formula>$B84</formula>
    </cfRule>
    <cfRule type="cellIs" dxfId="1450" priority="3792" operator="greaterThan">
      <formula>$B84</formula>
    </cfRule>
  </conditionalFormatting>
  <conditionalFormatting sqref="J88">
    <cfRule type="cellIs" dxfId="1449" priority="3785" operator="lessThan">
      <formula>$B84</formula>
    </cfRule>
    <cfRule type="cellIs" dxfId="1448" priority="3786" operator="greaterThan">
      <formula>$B84</formula>
    </cfRule>
  </conditionalFormatting>
  <conditionalFormatting sqref="L88">
    <cfRule type="cellIs" dxfId="1447" priority="3783" operator="lessThan">
      <formula>$B84</formula>
    </cfRule>
    <cfRule type="cellIs" dxfId="1446" priority="3784" operator="greaterThan">
      <formula>$B84</formula>
    </cfRule>
  </conditionalFormatting>
  <conditionalFormatting sqref="N88">
    <cfRule type="cellIs" dxfId="1445" priority="3777" operator="lessThan">
      <formula>$B84</formula>
    </cfRule>
    <cfRule type="cellIs" dxfId="1444" priority="3778" operator="greaterThan">
      <formula>$B84</formula>
    </cfRule>
  </conditionalFormatting>
  <conditionalFormatting sqref="P88">
    <cfRule type="cellIs" dxfId="1443" priority="3775" operator="lessThan">
      <formula>$B84</formula>
    </cfRule>
    <cfRule type="cellIs" dxfId="1442" priority="3776" operator="greaterThan">
      <formula>$B84</formula>
    </cfRule>
  </conditionalFormatting>
  <conditionalFormatting sqref="G88">
    <cfRule type="cellIs" dxfId="1441" priority="3771" operator="greaterThan">
      <formula>$C84</formula>
    </cfRule>
    <cfRule type="cellIs" dxfId="1440" priority="3772" operator="lessThan">
      <formula>$C84</formula>
    </cfRule>
  </conditionalFormatting>
  <conditionalFormatting sqref="I88">
    <cfRule type="cellIs" dxfId="1439" priority="3769" operator="greaterThan">
      <formula>$C84</formula>
    </cfRule>
    <cfRule type="cellIs" dxfId="1438" priority="3770" operator="lessThan">
      <formula>$C84</formula>
    </cfRule>
  </conditionalFormatting>
  <conditionalFormatting sqref="K88">
    <cfRule type="cellIs" dxfId="1437" priority="3763" operator="greaterThan">
      <formula>$C84</formula>
    </cfRule>
    <cfRule type="cellIs" dxfId="1436" priority="3764" operator="lessThan">
      <formula>$C84</formula>
    </cfRule>
  </conditionalFormatting>
  <conditionalFormatting sqref="M88">
    <cfRule type="cellIs" dxfId="1435" priority="3761" operator="greaterThan">
      <formula>$C84</formula>
    </cfRule>
    <cfRule type="cellIs" dxfId="1434" priority="3762" operator="lessThan">
      <formula>$C84</formula>
    </cfRule>
  </conditionalFormatting>
  <conditionalFormatting sqref="O88">
    <cfRule type="cellIs" dxfId="1433" priority="3755" operator="greaterThan">
      <formula>$C84</formula>
    </cfRule>
    <cfRule type="cellIs" dxfId="1432" priority="3756" operator="lessThan">
      <formula>$C84</formula>
    </cfRule>
  </conditionalFormatting>
  <conditionalFormatting sqref="Q88">
    <cfRule type="cellIs" dxfId="1431" priority="3753" operator="greaterThan">
      <formula>$C84</formula>
    </cfRule>
    <cfRule type="cellIs" dxfId="1430" priority="3754" operator="lessThan">
      <formula>$C84</formula>
    </cfRule>
  </conditionalFormatting>
  <conditionalFormatting sqref="F92">
    <cfRule type="cellIs" dxfId="1429" priority="3749" operator="lessThan">
      <formula>$B84</formula>
    </cfRule>
    <cfRule type="cellIs" dxfId="1428" priority="3750" operator="greaterThan">
      <formula>$B84</formula>
    </cfRule>
  </conditionalFormatting>
  <conditionalFormatting sqref="H92">
    <cfRule type="cellIs" dxfId="1427" priority="3747" operator="lessThan">
      <formula>$B84</formula>
    </cfRule>
    <cfRule type="cellIs" dxfId="1426" priority="3748" operator="greaterThan">
      <formula>$B84</formula>
    </cfRule>
  </conditionalFormatting>
  <conditionalFormatting sqref="J92">
    <cfRule type="cellIs" dxfId="1425" priority="3741" operator="lessThan">
      <formula>$B84</formula>
    </cfRule>
    <cfRule type="cellIs" dxfId="1424" priority="3742" operator="greaterThan">
      <formula>$B84</formula>
    </cfRule>
  </conditionalFormatting>
  <conditionalFormatting sqref="L92">
    <cfRule type="cellIs" dxfId="1423" priority="3739" operator="lessThan">
      <formula>$B84</formula>
    </cfRule>
    <cfRule type="cellIs" dxfId="1422" priority="3740" operator="greaterThan">
      <formula>$B84</formula>
    </cfRule>
  </conditionalFormatting>
  <conditionalFormatting sqref="N92">
    <cfRule type="cellIs" dxfId="1421" priority="3733" operator="lessThan">
      <formula>$B84</formula>
    </cfRule>
    <cfRule type="cellIs" dxfId="1420" priority="3734" operator="greaterThan">
      <formula>$B84</formula>
    </cfRule>
  </conditionalFormatting>
  <conditionalFormatting sqref="P92">
    <cfRule type="cellIs" dxfId="1419" priority="3731" operator="lessThan">
      <formula>$B84</formula>
    </cfRule>
    <cfRule type="cellIs" dxfId="1418" priority="3732" operator="greaterThan">
      <formula>$B84</formula>
    </cfRule>
  </conditionalFormatting>
  <conditionalFormatting sqref="G92">
    <cfRule type="cellIs" dxfId="1417" priority="3727" operator="greaterThan">
      <formula>$C84</formula>
    </cfRule>
    <cfRule type="cellIs" dxfId="1416" priority="3728" operator="lessThan">
      <formula>$C84</formula>
    </cfRule>
  </conditionalFormatting>
  <conditionalFormatting sqref="I92">
    <cfRule type="cellIs" dxfId="1415" priority="3725" operator="greaterThan">
      <formula>$C84</formula>
    </cfRule>
    <cfRule type="cellIs" dxfId="1414" priority="3726" operator="lessThan">
      <formula>$C84</formula>
    </cfRule>
  </conditionalFormatting>
  <conditionalFormatting sqref="K92">
    <cfRule type="cellIs" dxfId="1413" priority="3719" operator="greaterThan">
      <formula>$C84</formula>
    </cfRule>
    <cfRule type="cellIs" dxfId="1412" priority="3720" operator="lessThan">
      <formula>$C84</formula>
    </cfRule>
  </conditionalFormatting>
  <conditionalFormatting sqref="M92">
    <cfRule type="cellIs" dxfId="1411" priority="3717" operator="greaterThan">
      <formula>$C84</formula>
    </cfRule>
    <cfRule type="cellIs" dxfId="1410" priority="3718" operator="lessThan">
      <formula>$C84</formula>
    </cfRule>
  </conditionalFormatting>
  <conditionalFormatting sqref="O92">
    <cfRule type="cellIs" dxfId="1409" priority="3711" operator="greaterThan">
      <formula>$C84</formula>
    </cfRule>
    <cfRule type="cellIs" dxfId="1408" priority="3712" operator="lessThan">
      <formula>$C84</formula>
    </cfRule>
  </conditionalFormatting>
  <conditionalFormatting sqref="Q92">
    <cfRule type="cellIs" dxfId="1407" priority="3709" operator="greaterThan">
      <formula>$C84</formula>
    </cfRule>
    <cfRule type="cellIs" dxfId="1406" priority="3710" operator="lessThan">
      <formula>$C84</formula>
    </cfRule>
  </conditionalFormatting>
  <conditionalFormatting sqref="F96">
    <cfRule type="cellIs" dxfId="1405" priority="3705" operator="lessThan">
      <formula>$B84</formula>
    </cfRule>
    <cfRule type="cellIs" dxfId="1404" priority="3706" operator="greaterThan">
      <formula>$B84</formula>
    </cfRule>
  </conditionalFormatting>
  <conditionalFormatting sqref="H96">
    <cfRule type="cellIs" dxfId="1403" priority="3703" operator="lessThan">
      <formula>$B84</formula>
    </cfRule>
    <cfRule type="cellIs" dxfId="1402" priority="3704" operator="greaterThan">
      <formula>$B84</formula>
    </cfRule>
  </conditionalFormatting>
  <conditionalFormatting sqref="J96">
    <cfRule type="cellIs" dxfId="1401" priority="3697" operator="lessThan">
      <formula>$B84</formula>
    </cfRule>
    <cfRule type="cellIs" dxfId="1400" priority="3698" operator="greaterThan">
      <formula>$B84</formula>
    </cfRule>
  </conditionalFormatting>
  <conditionalFormatting sqref="L96">
    <cfRule type="cellIs" dxfId="1399" priority="3695" operator="lessThan">
      <formula>$B84</formula>
    </cfRule>
    <cfRule type="cellIs" dxfId="1398" priority="3696" operator="greaterThan">
      <formula>$B84</formula>
    </cfRule>
  </conditionalFormatting>
  <conditionalFormatting sqref="N96">
    <cfRule type="cellIs" dxfId="1397" priority="3689" operator="lessThan">
      <formula>$B84</formula>
    </cfRule>
    <cfRule type="cellIs" dxfId="1396" priority="3690" operator="greaterThan">
      <formula>$B84</formula>
    </cfRule>
  </conditionalFormatting>
  <conditionalFormatting sqref="P96">
    <cfRule type="cellIs" dxfId="1395" priority="3687" operator="lessThan">
      <formula>$B84</formula>
    </cfRule>
    <cfRule type="cellIs" dxfId="1394" priority="3688" operator="greaterThan">
      <formula>$B84</formula>
    </cfRule>
  </conditionalFormatting>
  <conditionalFormatting sqref="G96">
    <cfRule type="cellIs" dxfId="1393" priority="3683" operator="greaterThan">
      <formula>$C84</formula>
    </cfRule>
    <cfRule type="cellIs" dxfId="1392" priority="3684" operator="lessThan">
      <formula>$C84</formula>
    </cfRule>
  </conditionalFormatting>
  <conditionalFormatting sqref="I96">
    <cfRule type="cellIs" dxfId="1391" priority="3681" operator="greaterThan">
      <formula>$C84</formula>
    </cfRule>
    <cfRule type="cellIs" dxfId="1390" priority="3682" operator="lessThan">
      <formula>$C84</formula>
    </cfRule>
  </conditionalFormatting>
  <conditionalFormatting sqref="K96">
    <cfRule type="cellIs" dxfId="1389" priority="3675" operator="greaterThan">
      <formula>$C84</formula>
    </cfRule>
    <cfRule type="cellIs" dxfId="1388" priority="3676" operator="lessThan">
      <formula>$C84</formula>
    </cfRule>
  </conditionalFormatting>
  <conditionalFormatting sqref="M96">
    <cfRule type="cellIs" dxfId="1387" priority="3673" operator="greaterThan">
      <formula>$C84</formula>
    </cfRule>
    <cfRule type="cellIs" dxfId="1386" priority="3674" operator="lessThan">
      <formula>$C84</formula>
    </cfRule>
  </conditionalFormatting>
  <conditionalFormatting sqref="O96">
    <cfRule type="cellIs" dxfId="1385" priority="3667" operator="greaterThan">
      <formula>$C84</formula>
    </cfRule>
    <cfRule type="cellIs" dxfId="1384" priority="3668" operator="lessThan">
      <formula>$C84</formula>
    </cfRule>
  </conditionalFormatting>
  <conditionalFormatting sqref="Q96">
    <cfRule type="cellIs" dxfId="1383" priority="3665" operator="greaterThan">
      <formula>$C84</formula>
    </cfRule>
    <cfRule type="cellIs" dxfId="1382" priority="3666" operator="lessThan">
      <formula>$C84</formula>
    </cfRule>
  </conditionalFormatting>
  <conditionalFormatting sqref="F85">
    <cfRule type="cellIs" dxfId="1381" priority="3652" operator="greaterThan">
      <formula>0</formula>
    </cfRule>
    <cfRule type="cellIs" dxfId="1380" priority="3655" operator="lessThan">
      <formula>0</formula>
    </cfRule>
  </conditionalFormatting>
  <conditionalFormatting sqref="G85">
    <cfRule type="cellIs" dxfId="1379" priority="3653" operator="lessThan">
      <formula>0</formula>
    </cfRule>
    <cfRule type="cellIs" dxfId="1378" priority="3654" operator="greaterThan">
      <formula>0</formula>
    </cfRule>
  </conditionalFormatting>
  <conditionalFormatting sqref="H85">
    <cfRule type="cellIs" dxfId="1377" priority="3648" operator="greaterThan">
      <formula>0</formula>
    </cfRule>
    <cfRule type="cellIs" dxfId="1376" priority="3651" operator="lessThan">
      <formula>0</formula>
    </cfRule>
  </conditionalFormatting>
  <conditionalFormatting sqref="I85">
    <cfRule type="cellIs" dxfId="1375" priority="3649" operator="lessThan">
      <formula>0</formula>
    </cfRule>
    <cfRule type="cellIs" dxfId="1374" priority="3650" operator="greaterThan">
      <formula>0</formula>
    </cfRule>
  </conditionalFormatting>
  <conditionalFormatting sqref="J85">
    <cfRule type="cellIs" dxfId="1373" priority="3636" operator="greaterThan">
      <formula>0</formula>
    </cfRule>
    <cfRule type="cellIs" dxfId="1372" priority="3639" operator="lessThan">
      <formula>0</formula>
    </cfRule>
  </conditionalFormatting>
  <conditionalFormatting sqref="K85">
    <cfRule type="cellIs" dxfId="1371" priority="3637" operator="lessThan">
      <formula>0</formula>
    </cfRule>
    <cfRule type="cellIs" dxfId="1370" priority="3638" operator="greaterThan">
      <formula>0</formula>
    </cfRule>
  </conditionalFormatting>
  <conditionalFormatting sqref="L85">
    <cfRule type="cellIs" dxfId="1369" priority="3632" operator="greaterThan">
      <formula>0</formula>
    </cfRule>
    <cfRule type="cellIs" dxfId="1368" priority="3635" operator="lessThan">
      <formula>0</formula>
    </cfRule>
  </conditionalFormatting>
  <conditionalFormatting sqref="M85">
    <cfRule type="cellIs" dxfId="1367" priority="3633" operator="lessThan">
      <formula>0</formula>
    </cfRule>
    <cfRule type="cellIs" dxfId="1366" priority="3634" operator="greaterThan">
      <formula>0</formula>
    </cfRule>
  </conditionalFormatting>
  <conditionalFormatting sqref="N85">
    <cfRule type="cellIs" dxfId="1365" priority="3620" operator="greaterThan">
      <formula>0</formula>
    </cfRule>
    <cfRule type="cellIs" dxfId="1364" priority="3623" operator="lessThan">
      <formula>0</formula>
    </cfRule>
  </conditionalFormatting>
  <conditionalFormatting sqref="O85">
    <cfRule type="cellIs" dxfId="1363" priority="3621" operator="lessThan">
      <formula>0</formula>
    </cfRule>
    <cfRule type="cellIs" dxfId="1362" priority="3622" operator="greaterThan">
      <formula>0</formula>
    </cfRule>
  </conditionalFormatting>
  <conditionalFormatting sqref="P85">
    <cfRule type="cellIs" dxfId="1361" priority="3616" operator="greaterThan">
      <formula>0</formula>
    </cfRule>
    <cfRule type="cellIs" dxfId="1360" priority="3619" operator="lessThan">
      <formula>0</formula>
    </cfRule>
  </conditionalFormatting>
  <conditionalFormatting sqref="Q85">
    <cfRule type="cellIs" dxfId="1359" priority="3617" operator="lessThan">
      <formula>0</formula>
    </cfRule>
    <cfRule type="cellIs" dxfId="1358" priority="3618" operator="greaterThan">
      <formula>0</formula>
    </cfRule>
  </conditionalFormatting>
  <conditionalFormatting sqref="F89">
    <cfRule type="cellIs" dxfId="1357" priority="3598" operator="greaterThan">
      <formula>0</formula>
    </cfRule>
    <cfRule type="cellIs" dxfId="1356" priority="3599" operator="lessThan">
      <formula>0</formula>
    </cfRule>
  </conditionalFormatting>
  <conditionalFormatting sqref="G89">
    <cfRule type="cellIs" dxfId="1355" priority="3596" operator="lessThan">
      <formula>0</formula>
    </cfRule>
    <cfRule type="cellIs" dxfId="1354" priority="3597" operator="greaterThan">
      <formula>0</formula>
    </cfRule>
  </conditionalFormatting>
  <conditionalFormatting sqref="H89">
    <cfRule type="cellIs" dxfId="1353" priority="3594" operator="greaterThan">
      <formula>0</formula>
    </cfRule>
    <cfRule type="cellIs" dxfId="1352" priority="3595" operator="lessThan">
      <formula>0</formula>
    </cfRule>
  </conditionalFormatting>
  <conditionalFormatting sqref="I89">
    <cfRule type="cellIs" dxfId="1351" priority="3592" operator="lessThan">
      <formula>0</formula>
    </cfRule>
    <cfRule type="cellIs" dxfId="1350" priority="3593" operator="greaterThan">
      <formula>0</formula>
    </cfRule>
  </conditionalFormatting>
  <conditionalFormatting sqref="J89">
    <cfRule type="cellIs" dxfId="1349" priority="3582" operator="greaterThan">
      <formula>0</formula>
    </cfRule>
    <cfRule type="cellIs" dxfId="1348" priority="3583" operator="lessThan">
      <formula>0</formula>
    </cfRule>
  </conditionalFormatting>
  <conditionalFormatting sqref="K89">
    <cfRule type="cellIs" dxfId="1347" priority="3580" operator="lessThan">
      <formula>0</formula>
    </cfRule>
    <cfRule type="cellIs" dxfId="1346" priority="3581" operator="greaterThan">
      <formula>0</formula>
    </cfRule>
  </conditionalFormatting>
  <conditionalFormatting sqref="L89">
    <cfRule type="cellIs" dxfId="1345" priority="3578" operator="greaterThan">
      <formula>0</formula>
    </cfRule>
    <cfRule type="cellIs" dxfId="1344" priority="3579" operator="lessThan">
      <formula>0</formula>
    </cfRule>
  </conditionalFormatting>
  <conditionalFormatting sqref="M89">
    <cfRule type="cellIs" dxfId="1343" priority="3576" operator="lessThan">
      <formula>0</formula>
    </cfRule>
    <cfRule type="cellIs" dxfId="1342" priority="3577" operator="greaterThan">
      <formula>0</formula>
    </cfRule>
  </conditionalFormatting>
  <conditionalFormatting sqref="N89">
    <cfRule type="cellIs" dxfId="1341" priority="3566" operator="greaterThan">
      <formula>0</formula>
    </cfRule>
    <cfRule type="cellIs" dxfId="1340" priority="3567" operator="lessThan">
      <formula>0</formula>
    </cfRule>
  </conditionalFormatting>
  <conditionalFormatting sqref="O89">
    <cfRule type="cellIs" dxfId="1339" priority="3564" operator="lessThan">
      <formula>0</formula>
    </cfRule>
    <cfRule type="cellIs" dxfId="1338" priority="3565" operator="greaterThan">
      <formula>0</formula>
    </cfRule>
  </conditionalFormatting>
  <conditionalFormatting sqref="P89">
    <cfRule type="cellIs" dxfId="1337" priority="3562" operator="greaterThan">
      <formula>0</formula>
    </cfRule>
    <cfRule type="cellIs" dxfId="1336" priority="3563" operator="lessThan">
      <formula>0</formula>
    </cfRule>
  </conditionalFormatting>
  <conditionalFormatting sqref="Q89">
    <cfRule type="cellIs" dxfId="1335" priority="3560" operator="lessThan">
      <formula>0</formula>
    </cfRule>
    <cfRule type="cellIs" dxfId="1334" priority="3561" operator="greaterThan">
      <formula>0</formula>
    </cfRule>
  </conditionalFormatting>
  <conditionalFormatting sqref="F93">
    <cfRule type="cellIs" dxfId="1333" priority="3554" operator="greaterThan">
      <formula>0</formula>
    </cfRule>
    <cfRule type="cellIs" dxfId="1332" priority="3555" operator="lessThan">
      <formula>0</formula>
    </cfRule>
  </conditionalFormatting>
  <conditionalFormatting sqref="G93">
    <cfRule type="cellIs" dxfId="1331" priority="3552" operator="lessThan">
      <formula>0</formula>
    </cfRule>
    <cfRule type="cellIs" dxfId="1330" priority="3553" operator="greaterThan">
      <formula>0</formula>
    </cfRule>
  </conditionalFormatting>
  <conditionalFormatting sqref="H93">
    <cfRule type="cellIs" dxfId="1329" priority="3550" operator="greaterThan">
      <formula>0</formula>
    </cfRule>
    <cfRule type="cellIs" dxfId="1328" priority="3551" operator="lessThan">
      <formula>0</formula>
    </cfRule>
  </conditionalFormatting>
  <conditionalFormatting sqref="I93">
    <cfRule type="cellIs" dxfId="1327" priority="3548" operator="lessThan">
      <formula>0</formula>
    </cfRule>
    <cfRule type="cellIs" dxfId="1326" priority="3549" operator="greaterThan">
      <formula>0</formula>
    </cfRule>
  </conditionalFormatting>
  <conditionalFormatting sqref="J93">
    <cfRule type="cellIs" dxfId="1325" priority="3538" operator="greaterThan">
      <formula>0</formula>
    </cfRule>
    <cfRule type="cellIs" dxfId="1324" priority="3539" operator="lessThan">
      <formula>0</formula>
    </cfRule>
  </conditionalFormatting>
  <conditionalFormatting sqref="K93">
    <cfRule type="cellIs" dxfId="1323" priority="3536" operator="lessThan">
      <formula>0</formula>
    </cfRule>
    <cfRule type="cellIs" dxfId="1322" priority="3537" operator="greaterThan">
      <formula>0</formula>
    </cfRule>
  </conditionalFormatting>
  <conditionalFormatting sqref="L93">
    <cfRule type="cellIs" dxfId="1321" priority="3534" operator="greaterThan">
      <formula>0</formula>
    </cfRule>
    <cfRule type="cellIs" dxfId="1320" priority="3535" operator="lessThan">
      <formula>0</formula>
    </cfRule>
  </conditionalFormatting>
  <conditionalFormatting sqref="M93">
    <cfRule type="cellIs" dxfId="1319" priority="3532" operator="lessThan">
      <formula>0</formula>
    </cfRule>
    <cfRule type="cellIs" dxfId="1318" priority="3533" operator="greaterThan">
      <formula>0</formula>
    </cfRule>
  </conditionalFormatting>
  <conditionalFormatting sqref="N93">
    <cfRule type="cellIs" dxfId="1317" priority="3522" operator="greaterThan">
      <formula>0</formula>
    </cfRule>
    <cfRule type="cellIs" dxfId="1316" priority="3523" operator="lessThan">
      <formula>0</formula>
    </cfRule>
  </conditionalFormatting>
  <conditionalFormatting sqref="O93">
    <cfRule type="cellIs" dxfId="1315" priority="3520" operator="lessThan">
      <formula>0</formula>
    </cfRule>
    <cfRule type="cellIs" dxfId="1314" priority="3521" operator="greaterThan">
      <formula>0</formula>
    </cfRule>
  </conditionalFormatting>
  <conditionalFormatting sqref="P93">
    <cfRule type="cellIs" dxfId="1313" priority="3518" operator="greaterThan">
      <formula>0</formula>
    </cfRule>
    <cfRule type="cellIs" dxfId="1312" priority="3519" operator="lessThan">
      <formula>0</formula>
    </cfRule>
  </conditionalFormatting>
  <conditionalFormatting sqref="Q93">
    <cfRule type="cellIs" dxfId="1311" priority="3516" operator="lessThan">
      <formula>0</formula>
    </cfRule>
    <cfRule type="cellIs" dxfId="1310" priority="3517" operator="greaterThan">
      <formula>0</formula>
    </cfRule>
  </conditionalFormatting>
  <conditionalFormatting sqref="F97">
    <cfRule type="cellIs" dxfId="1309" priority="3510" operator="greaterThan">
      <formula>0</formula>
    </cfRule>
    <cfRule type="cellIs" dxfId="1308" priority="3511" operator="lessThan">
      <formula>0</formula>
    </cfRule>
  </conditionalFormatting>
  <conditionalFormatting sqref="G97">
    <cfRule type="cellIs" dxfId="1307" priority="3508" operator="lessThan">
      <formula>0</formula>
    </cfRule>
    <cfRule type="cellIs" dxfId="1306" priority="3509" operator="greaterThan">
      <formula>0</formula>
    </cfRule>
  </conditionalFormatting>
  <conditionalFormatting sqref="H97">
    <cfRule type="cellIs" dxfId="1305" priority="3506" operator="greaterThan">
      <formula>0</formula>
    </cfRule>
    <cfRule type="cellIs" dxfId="1304" priority="3507" operator="lessThan">
      <formula>0</formula>
    </cfRule>
  </conditionalFormatting>
  <conditionalFormatting sqref="I97">
    <cfRule type="cellIs" dxfId="1303" priority="3504" operator="lessThan">
      <formula>0</formula>
    </cfRule>
    <cfRule type="cellIs" dxfId="1302" priority="3505" operator="greaterThan">
      <formula>0</formula>
    </cfRule>
  </conditionalFormatting>
  <conditionalFormatting sqref="J97">
    <cfRule type="cellIs" dxfId="1301" priority="3494" operator="greaterThan">
      <formula>0</formula>
    </cfRule>
    <cfRule type="cellIs" dxfId="1300" priority="3495" operator="lessThan">
      <formula>0</formula>
    </cfRule>
  </conditionalFormatting>
  <conditionalFormatting sqref="K97">
    <cfRule type="cellIs" dxfId="1299" priority="3492" operator="lessThan">
      <formula>0</formula>
    </cfRule>
    <cfRule type="cellIs" dxfId="1298" priority="3493" operator="greaterThan">
      <formula>0</formula>
    </cfRule>
  </conditionalFormatting>
  <conditionalFormatting sqref="L97">
    <cfRule type="cellIs" dxfId="1297" priority="3490" operator="greaterThan">
      <formula>0</formula>
    </cfRule>
    <cfRule type="cellIs" dxfId="1296" priority="3491" operator="lessThan">
      <formula>0</formula>
    </cfRule>
  </conditionalFormatting>
  <conditionalFormatting sqref="M97">
    <cfRule type="cellIs" dxfId="1295" priority="3488" operator="lessThan">
      <formula>0</formula>
    </cfRule>
    <cfRule type="cellIs" dxfId="1294" priority="3489" operator="greaterThan">
      <formula>0</formula>
    </cfRule>
  </conditionalFormatting>
  <conditionalFormatting sqref="N97">
    <cfRule type="cellIs" dxfId="1293" priority="3478" operator="greaterThan">
      <formula>0</formula>
    </cfRule>
    <cfRule type="cellIs" dxfId="1292" priority="3479" operator="lessThan">
      <formula>0</formula>
    </cfRule>
  </conditionalFormatting>
  <conditionalFormatting sqref="O97">
    <cfRule type="cellIs" dxfId="1291" priority="3476" operator="lessThan">
      <formula>0</formula>
    </cfRule>
    <cfRule type="cellIs" dxfId="1290" priority="3477" operator="greaterThan">
      <formula>0</formula>
    </cfRule>
  </conditionalFormatting>
  <conditionalFormatting sqref="P97">
    <cfRule type="cellIs" dxfId="1289" priority="3474" operator="greaterThan">
      <formula>0</formula>
    </cfRule>
    <cfRule type="cellIs" dxfId="1288" priority="3475" operator="lessThan">
      <formula>0</formula>
    </cfRule>
  </conditionalFormatting>
  <conditionalFormatting sqref="Q97">
    <cfRule type="cellIs" dxfId="1287" priority="3472" operator="lessThan">
      <formula>0</formula>
    </cfRule>
    <cfRule type="cellIs" dxfId="1286" priority="3473" operator="greaterThan">
      <formula>0</formula>
    </cfRule>
  </conditionalFormatting>
  <conditionalFormatting sqref="F104">
    <cfRule type="cellIs" dxfId="1285" priority="3408" operator="lessThan">
      <formula>$B100</formula>
    </cfRule>
    <cfRule type="cellIs" dxfId="1284" priority="3409" operator="greaterThan">
      <formula>$B100</formula>
    </cfRule>
  </conditionalFormatting>
  <conditionalFormatting sqref="H104">
    <cfRule type="cellIs" dxfId="1283" priority="3406" operator="lessThan">
      <formula>$B100</formula>
    </cfRule>
    <cfRule type="cellIs" dxfId="1282" priority="3407" operator="greaterThan">
      <formula>$B100</formula>
    </cfRule>
  </conditionalFormatting>
  <conditionalFormatting sqref="G104">
    <cfRule type="cellIs" dxfId="1281" priority="3386" operator="greaterThan">
      <formula>$C100</formula>
    </cfRule>
    <cfRule type="cellIs" dxfId="1280" priority="3387" operator="lessThan">
      <formula>$C100</formula>
    </cfRule>
  </conditionalFormatting>
  <conditionalFormatting sqref="I104">
    <cfRule type="cellIs" dxfId="1279" priority="3384" operator="greaterThan">
      <formula>$C100</formula>
    </cfRule>
    <cfRule type="cellIs" dxfId="1278" priority="3385" operator="lessThan">
      <formula>$C100</formula>
    </cfRule>
  </conditionalFormatting>
  <conditionalFormatting sqref="F108">
    <cfRule type="cellIs" dxfId="1277" priority="3364" operator="lessThan">
      <formula>$B100</formula>
    </cfRule>
    <cfRule type="cellIs" dxfId="1276" priority="3365" operator="greaterThan">
      <formula>$B100</formula>
    </cfRule>
  </conditionalFormatting>
  <conditionalFormatting sqref="H108">
    <cfRule type="cellIs" dxfId="1275" priority="3362" operator="lessThan">
      <formula>$B100</formula>
    </cfRule>
    <cfRule type="cellIs" dxfId="1274" priority="3363" operator="greaterThan">
      <formula>$B100</formula>
    </cfRule>
  </conditionalFormatting>
  <conditionalFormatting sqref="G108">
    <cfRule type="cellIs" dxfId="1273" priority="3342" operator="greaterThan">
      <formula>$C100</formula>
    </cfRule>
    <cfRule type="cellIs" dxfId="1272" priority="3343" operator="lessThan">
      <formula>$C100</formula>
    </cfRule>
  </conditionalFormatting>
  <conditionalFormatting sqref="I108">
    <cfRule type="cellIs" dxfId="1271" priority="3340" operator="greaterThan">
      <formula>$C100</formula>
    </cfRule>
    <cfRule type="cellIs" dxfId="1270" priority="3341" operator="lessThan">
      <formula>$C100</formula>
    </cfRule>
  </conditionalFormatting>
  <conditionalFormatting sqref="F112">
    <cfRule type="cellIs" dxfId="1269" priority="3320" operator="lessThan">
      <formula>$B100</formula>
    </cfRule>
    <cfRule type="cellIs" dxfId="1268" priority="3321" operator="greaterThan">
      <formula>$B100</formula>
    </cfRule>
  </conditionalFormatting>
  <conditionalFormatting sqref="H112">
    <cfRule type="cellIs" dxfId="1267" priority="3318" operator="lessThan">
      <formula>$B100</formula>
    </cfRule>
    <cfRule type="cellIs" dxfId="1266" priority="3319" operator="greaterThan">
      <formula>$B100</formula>
    </cfRule>
  </conditionalFormatting>
  <conditionalFormatting sqref="G112">
    <cfRule type="cellIs" dxfId="1265" priority="3298" operator="greaterThan">
      <formula>$C100</formula>
    </cfRule>
    <cfRule type="cellIs" dxfId="1264" priority="3299" operator="lessThan">
      <formula>$C100</formula>
    </cfRule>
  </conditionalFormatting>
  <conditionalFormatting sqref="I112">
    <cfRule type="cellIs" dxfId="1263" priority="3296" operator="greaterThan">
      <formula>$C100</formula>
    </cfRule>
    <cfRule type="cellIs" dxfId="1262" priority="3297" operator="lessThan">
      <formula>$C100</formula>
    </cfRule>
  </conditionalFormatting>
  <conditionalFormatting sqref="F101">
    <cfRule type="cellIs" dxfId="1261" priority="3267" operator="greaterThan">
      <formula>0</formula>
    </cfRule>
    <cfRule type="cellIs" dxfId="1260" priority="3270" operator="lessThan">
      <formula>0</formula>
    </cfRule>
  </conditionalFormatting>
  <conditionalFormatting sqref="G101">
    <cfRule type="cellIs" dxfId="1259" priority="3268" operator="lessThan">
      <formula>0</formula>
    </cfRule>
    <cfRule type="cellIs" dxfId="1258" priority="3269" operator="greaterThan">
      <formula>0</formula>
    </cfRule>
  </conditionalFormatting>
  <conditionalFormatting sqref="H101">
    <cfRule type="cellIs" dxfId="1257" priority="3263" operator="greaterThan">
      <formula>0</formula>
    </cfRule>
    <cfRule type="cellIs" dxfId="1256" priority="3266" operator="lessThan">
      <formula>0</formula>
    </cfRule>
  </conditionalFormatting>
  <conditionalFormatting sqref="I101">
    <cfRule type="cellIs" dxfId="1255" priority="3264" operator="lessThan">
      <formula>0</formula>
    </cfRule>
    <cfRule type="cellIs" dxfId="1254" priority="3265" operator="greaterThan">
      <formula>0</formula>
    </cfRule>
  </conditionalFormatting>
  <conditionalFormatting sqref="J101">
    <cfRule type="cellIs" dxfId="1253" priority="3251" operator="greaterThan">
      <formula>0</formula>
    </cfRule>
    <cfRule type="cellIs" dxfId="1252" priority="3254" operator="lessThan">
      <formula>0</formula>
    </cfRule>
  </conditionalFormatting>
  <conditionalFormatting sqref="K101">
    <cfRule type="cellIs" dxfId="1251" priority="3252" operator="lessThan">
      <formula>0</formula>
    </cfRule>
    <cfRule type="cellIs" dxfId="1250" priority="3253" operator="greaterThan">
      <formula>0</formula>
    </cfRule>
  </conditionalFormatting>
  <conditionalFormatting sqref="L101">
    <cfRule type="cellIs" dxfId="1249" priority="3247" operator="greaterThan">
      <formula>0</formula>
    </cfRule>
    <cfRule type="cellIs" dxfId="1248" priority="3250" operator="lessThan">
      <formula>0</formula>
    </cfRule>
  </conditionalFormatting>
  <conditionalFormatting sqref="M101">
    <cfRule type="cellIs" dxfId="1247" priority="3248" operator="lessThan">
      <formula>0</formula>
    </cfRule>
    <cfRule type="cellIs" dxfId="1246" priority="3249" operator="greaterThan">
      <formula>0</formula>
    </cfRule>
  </conditionalFormatting>
  <conditionalFormatting sqref="N101">
    <cfRule type="cellIs" dxfId="1245" priority="3235" operator="greaterThan">
      <formula>0</formula>
    </cfRule>
    <cfRule type="cellIs" dxfId="1244" priority="3238" operator="lessThan">
      <formula>0</formula>
    </cfRule>
  </conditionalFormatting>
  <conditionalFormatting sqref="O101">
    <cfRule type="cellIs" dxfId="1243" priority="3236" operator="lessThan">
      <formula>0</formula>
    </cfRule>
    <cfRule type="cellIs" dxfId="1242" priority="3237" operator="greaterThan">
      <formula>0</formula>
    </cfRule>
  </conditionalFormatting>
  <conditionalFormatting sqref="P101">
    <cfRule type="cellIs" dxfId="1241" priority="3231" operator="greaterThan">
      <formula>0</formula>
    </cfRule>
    <cfRule type="cellIs" dxfId="1240" priority="3234" operator="lessThan">
      <formula>0</formula>
    </cfRule>
  </conditionalFormatting>
  <conditionalFormatting sqref="Q101">
    <cfRule type="cellIs" dxfId="1239" priority="3232" operator="lessThan">
      <formula>0</formula>
    </cfRule>
    <cfRule type="cellIs" dxfId="1238" priority="3233" operator="greaterThan">
      <formula>0</formula>
    </cfRule>
  </conditionalFormatting>
  <conditionalFormatting sqref="F105">
    <cfRule type="cellIs" dxfId="1237" priority="3213" operator="greaterThan">
      <formula>0</formula>
    </cfRule>
    <cfRule type="cellIs" dxfId="1236" priority="3214" operator="lessThan">
      <formula>0</formula>
    </cfRule>
  </conditionalFormatting>
  <conditionalFormatting sqref="G105">
    <cfRule type="cellIs" dxfId="1235" priority="3211" operator="lessThan">
      <formula>0</formula>
    </cfRule>
    <cfRule type="cellIs" dxfId="1234" priority="3212" operator="greaterThan">
      <formula>0</formula>
    </cfRule>
  </conditionalFormatting>
  <conditionalFormatting sqref="H105">
    <cfRule type="cellIs" dxfId="1233" priority="3209" operator="greaterThan">
      <formula>0</formula>
    </cfRule>
    <cfRule type="cellIs" dxfId="1232" priority="3210" operator="lessThan">
      <formula>0</formula>
    </cfRule>
  </conditionalFormatting>
  <conditionalFormatting sqref="I105">
    <cfRule type="cellIs" dxfId="1231" priority="3207" operator="lessThan">
      <formula>0</formula>
    </cfRule>
    <cfRule type="cellIs" dxfId="1230" priority="3208" operator="greaterThan">
      <formula>0</formula>
    </cfRule>
  </conditionalFormatting>
  <conditionalFormatting sqref="J105">
    <cfRule type="cellIs" dxfId="1229" priority="3197" operator="greaterThan">
      <formula>0</formula>
    </cfRule>
    <cfRule type="cellIs" dxfId="1228" priority="3198" operator="lessThan">
      <formula>0</formula>
    </cfRule>
  </conditionalFormatting>
  <conditionalFormatting sqref="K105">
    <cfRule type="cellIs" dxfId="1227" priority="3195" operator="lessThan">
      <formula>0</formula>
    </cfRule>
    <cfRule type="cellIs" dxfId="1226" priority="3196" operator="greaterThan">
      <formula>0</formula>
    </cfRule>
  </conditionalFormatting>
  <conditionalFormatting sqref="L105">
    <cfRule type="cellIs" dxfId="1225" priority="3193" operator="greaterThan">
      <formula>0</formula>
    </cfRule>
    <cfRule type="cellIs" dxfId="1224" priority="3194" operator="lessThan">
      <formula>0</formula>
    </cfRule>
  </conditionalFormatting>
  <conditionalFormatting sqref="M105">
    <cfRule type="cellIs" dxfId="1223" priority="3191" operator="lessThan">
      <formula>0</formula>
    </cfRule>
    <cfRule type="cellIs" dxfId="1222" priority="3192" operator="greaterThan">
      <formula>0</formula>
    </cfRule>
  </conditionalFormatting>
  <conditionalFormatting sqref="N105">
    <cfRule type="cellIs" dxfId="1221" priority="3181" operator="greaterThan">
      <formula>0</formula>
    </cfRule>
    <cfRule type="cellIs" dxfId="1220" priority="3182" operator="lessThan">
      <formula>0</formula>
    </cfRule>
  </conditionalFormatting>
  <conditionalFormatting sqref="O105">
    <cfRule type="cellIs" dxfId="1219" priority="3179" operator="lessThan">
      <formula>0</formula>
    </cfRule>
    <cfRule type="cellIs" dxfId="1218" priority="3180" operator="greaterThan">
      <formula>0</formula>
    </cfRule>
  </conditionalFormatting>
  <conditionalFormatting sqref="Q105">
    <cfRule type="cellIs" dxfId="1217" priority="3175" operator="lessThan">
      <formula>0</formula>
    </cfRule>
    <cfRule type="cellIs" dxfId="1216" priority="3176" operator="greaterThan">
      <formula>0</formula>
    </cfRule>
  </conditionalFormatting>
  <conditionalFormatting sqref="F109">
    <cfRule type="cellIs" dxfId="1215" priority="3169" operator="greaterThan">
      <formula>0</formula>
    </cfRule>
    <cfRule type="cellIs" dxfId="1214" priority="3170" operator="lessThan">
      <formula>0</formula>
    </cfRule>
  </conditionalFormatting>
  <conditionalFormatting sqref="F116">
    <cfRule type="cellIs" dxfId="1213" priority="3081" operator="lessThan">
      <formula>$B116</formula>
    </cfRule>
    <cfRule type="cellIs" dxfId="1212" priority="3082" operator="greaterThan">
      <formula>$B116</formula>
    </cfRule>
  </conditionalFormatting>
  <conditionalFormatting sqref="H116">
    <cfRule type="cellIs" dxfId="1211" priority="3079" operator="lessThan">
      <formula>$B116</formula>
    </cfRule>
    <cfRule type="cellIs" dxfId="1210" priority="3080" operator="greaterThan">
      <formula>$B116</formula>
    </cfRule>
  </conditionalFormatting>
  <conditionalFormatting sqref="J116">
    <cfRule type="cellIs" dxfId="1209" priority="3073" operator="lessThan">
      <formula>$B116</formula>
    </cfRule>
    <cfRule type="cellIs" dxfId="1208" priority="3074" operator="greaterThan">
      <formula>$B116</formula>
    </cfRule>
  </conditionalFormatting>
  <conditionalFormatting sqref="L116">
    <cfRule type="cellIs" dxfId="1207" priority="3071" operator="lessThan">
      <formula>$B116</formula>
    </cfRule>
    <cfRule type="cellIs" dxfId="1206" priority="3072" operator="greaterThan">
      <formula>$B116</formula>
    </cfRule>
  </conditionalFormatting>
  <conditionalFormatting sqref="N116">
    <cfRule type="cellIs" dxfId="1205" priority="3065" operator="lessThan">
      <formula>$B116</formula>
    </cfRule>
    <cfRule type="cellIs" dxfId="1204" priority="3066" operator="greaterThan">
      <formula>$B116</formula>
    </cfRule>
  </conditionalFormatting>
  <conditionalFormatting sqref="P116">
    <cfRule type="cellIs" dxfId="1203" priority="3063" operator="lessThan">
      <formula>$B116</formula>
    </cfRule>
    <cfRule type="cellIs" dxfId="1202" priority="3064" operator="greaterThan">
      <formula>$B116</formula>
    </cfRule>
  </conditionalFormatting>
  <conditionalFormatting sqref="G116">
    <cfRule type="cellIs" dxfId="1201" priority="3057" operator="greaterThan">
      <formula>$C116</formula>
    </cfRule>
    <cfRule type="cellIs" dxfId="1200" priority="3058" operator="lessThan">
      <formula>$C116</formula>
    </cfRule>
  </conditionalFormatting>
  <conditionalFormatting sqref="I116">
    <cfRule type="cellIs" dxfId="1199" priority="3055" operator="greaterThan">
      <formula>$C116</formula>
    </cfRule>
    <cfRule type="cellIs" dxfId="1198" priority="3056" operator="lessThan">
      <formula>$C116</formula>
    </cfRule>
  </conditionalFormatting>
  <conditionalFormatting sqref="K116">
    <cfRule type="cellIs" dxfId="1197" priority="3049" operator="greaterThan">
      <formula>$C116</formula>
    </cfRule>
    <cfRule type="cellIs" dxfId="1196" priority="3050" operator="lessThan">
      <formula>$C116</formula>
    </cfRule>
  </conditionalFormatting>
  <conditionalFormatting sqref="M116">
    <cfRule type="cellIs" dxfId="1195" priority="3047" operator="greaterThan">
      <formula>$C116</formula>
    </cfRule>
    <cfRule type="cellIs" dxfId="1194" priority="3048" operator="lessThan">
      <formula>$C116</formula>
    </cfRule>
  </conditionalFormatting>
  <conditionalFormatting sqref="O116">
    <cfRule type="cellIs" dxfId="1193" priority="3041" operator="greaterThan">
      <formula>$C116</formula>
    </cfRule>
    <cfRule type="cellIs" dxfId="1192" priority="3042" operator="lessThan">
      <formula>$C116</formula>
    </cfRule>
  </conditionalFormatting>
  <conditionalFormatting sqref="Q116">
    <cfRule type="cellIs" dxfId="1191" priority="3039" operator="greaterThan">
      <formula>$C116</formula>
    </cfRule>
    <cfRule type="cellIs" dxfId="1190" priority="3040" operator="lessThan">
      <formula>$C116</formula>
    </cfRule>
  </conditionalFormatting>
  <conditionalFormatting sqref="F120">
    <cfRule type="cellIs" dxfId="1189" priority="3023" operator="lessThan">
      <formula>$B116</formula>
    </cfRule>
    <cfRule type="cellIs" dxfId="1188" priority="3024" operator="greaterThan">
      <formula>$B116</formula>
    </cfRule>
  </conditionalFormatting>
  <conditionalFormatting sqref="H120">
    <cfRule type="cellIs" dxfId="1187" priority="3021" operator="lessThan">
      <formula>$B116</formula>
    </cfRule>
    <cfRule type="cellIs" dxfId="1186" priority="3022" operator="greaterThan">
      <formula>$B116</formula>
    </cfRule>
  </conditionalFormatting>
  <conditionalFormatting sqref="J120">
    <cfRule type="cellIs" dxfId="1185" priority="3015" operator="lessThan">
      <formula>$B116</formula>
    </cfRule>
    <cfRule type="cellIs" dxfId="1184" priority="3016" operator="greaterThan">
      <formula>$B116</formula>
    </cfRule>
  </conditionalFormatting>
  <conditionalFormatting sqref="L120">
    <cfRule type="cellIs" dxfId="1183" priority="3013" operator="lessThan">
      <formula>$B116</formula>
    </cfRule>
    <cfRule type="cellIs" dxfId="1182" priority="3014" operator="greaterThan">
      <formula>$B116</formula>
    </cfRule>
  </conditionalFormatting>
  <conditionalFormatting sqref="N120">
    <cfRule type="cellIs" dxfId="1181" priority="3007" operator="lessThan">
      <formula>$B116</formula>
    </cfRule>
    <cfRule type="cellIs" dxfId="1180" priority="3008" operator="greaterThan">
      <formula>$B116</formula>
    </cfRule>
  </conditionalFormatting>
  <conditionalFormatting sqref="P120">
    <cfRule type="cellIs" dxfId="1179" priority="3005" operator="lessThan">
      <formula>$B116</formula>
    </cfRule>
    <cfRule type="cellIs" dxfId="1178" priority="3006" operator="greaterThan">
      <formula>$B116</formula>
    </cfRule>
  </conditionalFormatting>
  <conditionalFormatting sqref="G120">
    <cfRule type="cellIs" dxfId="1177" priority="3001" operator="greaterThan">
      <formula>$C116</formula>
    </cfRule>
    <cfRule type="cellIs" dxfId="1176" priority="3002" operator="lessThan">
      <formula>$C116</formula>
    </cfRule>
  </conditionalFormatting>
  <conditionalFormatting sqref="I120">
    <cfRule type="cellIs" dxfId="1175" priority="2999" operator="greaterThan">
      <formula>$C116</formula>
    </cfRule>
    <cfRule type="cellIs" dxfId="1174" priority="3000" operator="lessThan">
      <formula>$C116</formula>
    </cfRule>
  </conditionalFormatting>
  <conditionalFormatting sqref="K120">
    <cfRule type="cellIs" dxfId="1173" priority="2993" operator="greaterThan">
      <formula>$C116</formula>
    </cfRule>
    <cfRule type="cellIs" dxfId="1172" priority="2994" operator="lessThan">
      <formula>$C116</formula>
    </cfRule>
  </conditionalFormatting>
  <conditionalFormatting sqref="M120">
    <cfRule type="cellIs" dxfId="1171" priority="2991" operator="greaterThan">
      <formula>$C116</formula>
    </cfRule>
    <cfRule type="cellIs" dxfId="1170" priority="2992" operator="lessThan">
      <formula>$C116</formula>
    </cfRule>
  </conditionalFormatting>
  <conditionalFormatting sqref="O120">
    <cfRule type="cellIs" dxfId="1169" priority="2985" operator="greaterThan">
      <formula>$C116</formula>
    </cfRule>
    <cfRule type="cellIs" dxfId="1168" priority="2986" operator="lessThan">
      <formula>$C116</formula>
    </cfRule>
  </conditionalFormatting>
  <conditionalFormatting sqref="Q120">
    <cfRule type="cellIs" dxfId="1167" priority="2983" operator="greaterThan">
      <formula>$C116</formula>
    </cfRule>
    <cfRule type="cellIs" dxfId="1166" priority="2984" operator="lessThan">
      <formula>$C116</formula>
    </cfRule>
  </conditionalFormatting>
  <conditionalFormatting sqref="F124">
    <cfRule type="cellIs" dxfId="1165" priority="2979" operator="lessThan">
      <formula>$B116</formula>
    </cfRule>
    <cfRule type="cellIs" dxfId="1164" priority="2980" operator="greaterThan">
      <formula>$B116</formula>
    </cfRule>
  </conditionalFormatting>
  <conditionalFormatting sqref="H124">
    <cfRule type="cellIs" dxfId="1163" priority="2977" operator="lessThan">
      <formula>$B116</formula>
    </cfRule>
    <cfRule type="cellIs" dxfId="1162" priority="2978" operator="greaterThan">
      <formula>$B116</formula>
    </cfRule>
  </conditionalFormatting>
  <conditionalFormatting sqref="J124">
    <cfRule type="cellIs" dxfId="1161" priority="2971" operator="lessThan">
      <formula>$B116</formula>
    </cfRule>
    <cfRule type="cellIs" dxfId="1160" priority="2972" operator="greaterThan">
      <formula>$B116</formula>
    </cfRule>
  </conditionalFormatting>
  <conditionalFormatting sqref="L124">
    <cfRule type="cellIs" dxfId="1159" priority="2969" operator="lessThan">
      <formula>$B116</formula>
    </cfRule>
    <cfRule type="cellIs" dxfId="1158" priority="2970" operator="greaterThan">
      <formula>$B116</formula>
    </cfRule>
  </conditionalFormatting>
  <conditionalFormatting sqref="N124">
    <cfRule type="cellIs" dxfId="1157" priority="2963" operator="lessThan">
      <formula>$B116</formula>
    </cfRule>
    <cfRule type="cellIs" dxfId="1156" priority="2964" operator="greaterThan">
      <formula>$B116</formula>
    </cfRule>
  </conditionalFormatting>
  <conditionalFormatting sqref="P124">
    <cfRule type="cellIs" dxfId="1155" priority="2961" operator="lessThan">
      <formula>$B116</formula>
    </cfRule>
    <cfRule type="cellIs" dxfId="1154" priority="2962" operator="greaterThan">
      <formula>$B116</formula>
    </cfRule>
  </conditionalFormatting>
  <conditionalFormatting sqref="G124">
    <cfRule type="cellIs" dxfId="1153" priority="2957" operator="greaterThan">
      <formula>$C116</formula>
    </cfRule>
    <cfRule type="cellIs" dxfId="1152" priority="2958" operator="lessThan">
      <formula>$C116</formula>
    </cfRule>
  </conditionalFormatting>
  <conditionalFormatting sqref="I124">
    <cfRule type="cellIs" dxfId="1151" priority="2955" operator="greaterThan">
      <formula>$C116</formula>
    </cfRule>
    <cfRule type="cellIs" dxfId="1150" priority="2956" operator="lessThan">
      <formula>$C116</formula>
    </cfRule>
  </conditionalFormatting>
  <conditionalFormatting sqref="K124">
    <cfRule type="cellIs" dxfId="1149" priority="2949" operator="greaterThan">
      <formula>$C116</formula>
    </cfRule>
    <cfRule type="cellIs" dxfId="1148" priority="2950" operator="lessThan">
      <formula>$C116</formula>
    </cfRule>
  </conditionalFormatting>
  <conditionalFormatting sqref="M124">
    <cfRule type="cellIs" dxfId="1147" priority="2947" operator="greaterThan">
      <formula>$C116</formula>
    </cfRule>
    <cfRule type="cellIs" dxfId="1146" priority="2948" operator="lessThan">
      <formula>$C116</formula>
    </cfRule>
  </conditionalFormatting>
  <conditionalFormatting sqref="O124">
    <cfRule type="cellIs" dxfId="1145" priority="2941" operator="greaterThan">
      <formula>$C116</formula>
    </cfRule>
    <cfRule type="cellIs" dxfId="1144" priority="2942" operator="lessThan">
      <formula>$C116</formula>
    </cfRule>
  </conditionalFormatting>
  <conditionalFormatting sqref="Q124">
    <cfRule type="cellIs" dxfId="1143" priority="2939" operator="greaterThan">
      <formula>$C116</formula>
    </cfRule>
    <cfRule type="cellIs" dxfId="1142" priority="2940" operator="lessThan">
      <formula>$C116</formula>
    </cfRule>
  </conditionalFormatting>
  <conditionalFormatting sqref="F128">
    <cfRule type="cellIs" dxfId="1141" priority="2935" operator="lessThan">
      <formula>$B116</formula>
    </cfRule>
    <cfRule type="cellIs" dxfId="1140" priority="2936" operator="greaterThan">
      <formula>$B116</formula>
    </cfRule>
  </conditionalFormatting>
  <conditionalFormatting sqref="H128">
    <cfRule type="cellIs" dxfId="1139" priority="2933" operator="lessThan">
      <formula>$B116</formula>
    </cfRule>
    <cfRule type="cellIs" dxfId="1138" priority="2934" operator="greaterThan">
      <formula>$B116</formula>
    </cfRule>
  </conditionalFormatting>
  <conditionalFormatting sqref="J128">
    <cfRule type="cellIs" dxfId="1137" priority="2927" operator="lessThan">
      <formula>$B116</formula>
    </cfRule>
    <cfRule type="cellIs" dxfId="1136" priority="2928" operator="greaterThan">
      <formula>$B116</formula>
    </cfRule>
  </conditionalFormatting>
  <conditionalFormatting sqref="L128">
    <cfRule type="cellIs" dxfId="1135" priority="2925" operator="lessThan">
      <formula>$B116</formula>
    </cfRule>
    <cfRule type="cellIs" dxfId="1134" priority="2926" operator="greaterThan">
      <formula>$B116</formula>
    </cfRule>
  </conditionalFormatting>
  <conditionalFormatting sqref="N128">
    <cfRule type="cellIs" dxfId="1133" priority="2919" operator="lessThan">
      <formula>$B116</formula>
    </cfRule>
    <cfRule type="cellIs" dxfId="1132" priority="2920" operator="greaterThan">
      <formula>$B116</formula>
    </cfRule>
  </conditionalFormatting>
  <conditionalFormatting sqref="P128">
    <cfRule type="cellIs" dxfId="1131" priority="2917" operator="lessThan">
      <formula>$B116</formula>
    </cfRule>
    <cfRule type="cellIs" dxfId="1130" priority="2918" operator="greaterThan">
      <formula>$B116</formula>
    </cfRule>
  </conditionalFormatting>
  <conditionalFormatting sqref="G128">
    <cfRule type="cellIs" dxfId="1129" priority="2913" operator="greaterThan">
      <formula>$C116</formula>
    </cfRule>
    <cfRule type="cellIs" dxfId="1128" priority="2914" operator="lessThan">
      <formula>$C116</formula>
    </cfRule>
  </conditionalFormatting>
  <conditionalFormatting sqref="I128">
    <cfRule type="cellIs" dxfId="1127" priority="2911" operator="greaterThan">
      <formula>$C116</formula>
    </cfRule>
    <cfRule type="cellIs" dxfId="1126" priority="2912" operator="lessThan">
      <formula>$C116</formula>
    </cfRule>
  </conditionalFormatting>
  <conditionalFormatting sqref="K128">
    <cfRule type="cellIs" dxfId="1125" priority="2905" operator="greaterThan">
      <formula>$C116</formula>
    </cfRule>
    <cfRule type="cellIs" dxfId="1124" priority="2906" operator="lessThan">
      <formula>$C116</formula>
    </cfRule>
  </conditionalFormatting>
  <conditionalFormatting sqref="M128">
    <cfRule type="cellIs" dxfId="1123" priority="2903" operator="greaterThan">
      <formula>$C116</formula>
    </cfRule>
    <cfRule type="cellIs" dxfId="1122" priority="2904" operator="lessThan">
      <formula>$C116</formula>
    </cfRule>
  </conditionalFormatting>
  <conditionalFormatting sqref="O128">
    <cfRule type="cellIs" dxfId="1121" priority="2897" operator="greaterThan">
      <formula>$C116</formula>
    </cfRule>
    <cfRule type="cellIs" dxfId="1120" priority="2898" operator="lessThan">
      <formula>$C116</formula>
    </cfRule>
  </conditionalFormatting>
  <conditionalFormatting sqref="Q128">
    <cfRule type="cellIs" dxfId="1119" priority="2895" operator="greaterThan">
      <formula>$C116</formula>
    </cfRule>
    <cfRule type="cellIs" dxfId="1118" priority="2896" operator="lessThan">
      <formula>$C116</formula>
    </cfRule>
  </conditionalFormatting>
  <conditionalFormatting sqref="F117">
    <cfRule type="cellIs" dxfId="1117" priority="2882" operator="greaterThan">
      <formula>0</formula>
    </cfRule>
    <cfRule type="cellIs" dxfId="1116" priority="2885" operator="lessThan">
      <formula>0</formula>
    </cfRule>
  </conditionalFormatting>
  <conditionalFormatting sqref="G117">
    <cfRule type="cellIs" dxfId="1115" priority="2883" operator="lessThan">
      <formula>0</formula>
    </cfRule>
    <cfRule type="cellIs" dxfId="1114" priority="2884" operator="greaterThan">
      <formula>0</formula>
    </cfRule>
  </conditionalFormatting>
  <conditionalFormatting sqref="H117">
    <cfRule type="cellIs" dxfId="1113" priority="2878" operator="greaterThan">
      <formula>0</formula>
    </cfRule>
    <cfRule type="cellIs" dxfId="1112" priority="2881" operator="lessThan">
      <formula>0</formula>
    </cfRule>
  </conditionalFormatting>
  <conditionalFormatting sqref="I117">
    <cfRule type="cellIs" dxfId="1111" priority="2879" operator="lessThan">
      <formula>0</formula>
    </cfRule>
    <cfRule type="cellIs" dxfId="1110" priority="2880" operator="greaterThan">
      <formula>0</formula>
    </cfRule>
  </conditionalFormatting>
  <conditionalFormatting sqref="J117">
    <cfRule type="cellIs" dxfId="1109" priority="2866" operator="greaterThan">
      <formula>0</formula>
    </cfRule>
    <cfRule type="cellIs" dxfId="1108" priority="2869" operator="lessThan">
      <formula>0</formula>
    </cfRule>
  </conditionalFormatting>
  <conditionalFormatting sqref="K117">
    <cfRule type="cellIs" dxfId="1107" priority="2867" operator="lessThan">
      <formula>0</formula>
    </cfRule>
    <cfRule type="cellIs" dxfId="1106" priority="2868" operator="greaterThan">
      <formula>0</formula>
    </cfRule>
  </conditionalFormatting>
  <conditionalFormatting sqref="L117">
    <cfRule type="cellIs" dxfId="1105" priority="2862" operator="greaterThan">
      <formula>0</formula>
    </cfRule>
    <cfRule type="cellIs" dxfId="1104" priority="2865" operator="lessThan">
      <formula>0</formula>
    </cfRule>
  </conditionalFormatting>
  <conditionalFormatting sqref="M117">
    <cfRule type="cellIs" dxfId="1103" priority="2863" operator="lessThan">
      <formula>0</formula>
    </cfRule>
    <cfRule type="cellIs" dxfId="1102" priority="2864" operator="greaterThan">
      <formula>0</formula>
    </cfRule>
  </conditionalFormatting>
  <conditionalFormatting sqref="N117">
    <cfRule type="cellIs" dxfId="1101" priority="2850" operator="greaterThan">
      <formula>0</formula>
    </cfRule>
    <cfRule type="cellIs" dxfId="1100" priority="2853" operator="lessThan">
      <formula>0</formula>
    </cfRule>
  </conditionalFormatting>
  <conditionalFormatting sqref="O117">
    <cfRule type="cellIs" dxfId="1099" priority="2851" operator="lessThan">
      <formula>0</formula>
    </cfRule>
    <cfRule type="cellIs" dxfId="1098" priority="2852" operator="greaterThan">
      <formula>0</formula>
    </cfRule>
  </conditionalFormatting>
  <conditionalFormatting sqref="P117">
    <cfRule type="cellIs" dxfId="1097" priority="2846" operator="greaterThan">
      <formula>0</formula>
    </cfRule>
    <cfRule type="cellIs" dxfId="1096" priority="2849" operator="lessThan">
      <formula>0</formula>
    </cfRule>
  </conditionalFormatting>
  <conditionalFormatting sqref="Q117">
    <cfRule type="cellIs" dxfId="1095" priority="2847" operator="lessThan">
      <formula>0</formula>
    </cfRule>
    <cfRule type="cellIs" dxfId="1094" priority="2848" operator="greaterThan">
      <formula>0</formula>
    </cfRule>
  </conditionalFormatting>
  <conditionalFormatting sqref="F121">
    <cfRule type="cellIs" dxfId="1093" priority="2828" operator="greaterThan">
      <formula>0</formula>
    </cfRule>
    <cfRule type="cellIs" dxfId="1092" priority="2829" operator="lessThan">
      <formula>0</formula>
    </cfRule>
  </conditionalFormatting>
  <conditionalFormatting sqref="G121">
    <cfRule type="cellIs" dxfId="1091" priority="2826" operator="lessThan">
      <formula>0</formula>
    </cfRule>
    <cfRule type="cellIs" dxfId="1090" priority="2827" operator="greaterThan">
      <formula>0</formula>
    </cfRule>
  </conditionalFormatting>
  <conditionalFormatting sqref="H121">
    <cfRule type="cellIs" dxfId="1089" priority="2824" operator="greaterThan">
      <formula>0</formula>
    </cfRule>
    <cfRule type="cellIs" dxfId="1088" priority="2825" operator="lessThan">
      <formula>0</formula>
    </cfRule>
  </conditionalFormatting>
  <conditionalFormatting sqref="I121">
    <cfRule type="cellIs" dxfId="1087" priority="2822" operator="lessThan">
      <formula>0</formula>
    </cfRule>
    <cfRule type="cellIs" dxfId="1086" priority="2823" operator="greaterThan">
      <formula>0</formula>
    </cfRule>
  </conditionalFormatting>
  <conditionalFormatting sqref="J121">
    <cfRule type="cellIs" dxfId="1085" priority="2812" operator="greaterThan">
      <formula>0</formula>
    </cfRule>
    <cfRule type="cellIs" dxfId="1084" priority="2813" operator="lessThan">
      <formula>0</formula>
    </cfRule>
  </conditionalFormatting>
  <conditionalFormatting sqref="K121">
    <cfRule type="cellIs" dxfId="1083" priority="2810" operator="lessThan">
      <formula>0</formula>
    </cfRule>
    <cfRule type="cellIs" dxfId="1082" priority="2811" operator="greaterThan">
      <formula>0</formula>
    </cfRule>
  </conditionalFormatting>
  <conditionalFormatting sqref="L121">
    <cfRule type="cellIs" dxfId="1081" priority="2808" operator="greaterThan">
      <formula>0</formula>
    </cfRule>
    <cfRule type="cellIs" dxfId="1080" priority="2809" operator="lessThan">
      <formula>0</formula>
    </cfRule>
  </conditionalFormatting>
  <conditionalFormatting sqref="M121">
    <cfRule type="cellIs" dxfId="1079" priority="2806" operator="lessThan">
      <formula>0</formula>
    </cfRule>
    <cfRule type="cellIs" dxfId="1078" priority="2807" operator="greaterThan">
      <formula>0</formula>
    </cfRule>
  </conditionalFormatting>
  <conditionalFormatting sqref="N121">
    <cfRule type="cellIs" dxfId="1077" priority="2796" operator="greaterThan">
      <formula>0</formula>
    </cfRule>
    <cfRule type="cellIs" dxfId="1076" priority="2797" operator="lessThan">
      <formula>0</formula>
    </cfRule>
  </conditionalFormatting>
  <conditionalFormatting sqref="O121">
    <cfRule type="cellIs" dxfId="1075" priority="2794" operator="lessThan">
      <formula>0</formula>
    </cfRule>
    <cfRule type="cellIs" dxfId="1074" priority="2795" operator="greaterThan">
      <formula>0</formula>
    </cfRule>
  </conditionalFormatting>
  <conditionalFormatting sqref="P121">
    <cfRule type="cellIs" dxfId="1073" priority="2792" operator="greaterThan">
      <formula>0</formula>
    </cfRule>
    <cfRule type="cellIs" dxfId="1072" priority="2793" operator="lessThan">
      <formula>0</formula>
    </cfRule>
  </conditionalFormatting>
  <conditionalFormatting sqref="Q121">
    <cfRule type="cellIs" dxfId="1071" priority="2790" operator="lessThan">
      <formula>0</formula>
    </cfRule>
    <cfRule type="cellIs" dxfId="1070" priority="2791" operator="greaterThan">
      <formula>0</formula>
    </cfRule>
  </conditionalFormatting>
  <conditionalFormatting sqref="F125">
    <cfRule type="cellIs" dxfId="1069" priority="2784" operator="greaterThan">
      <formula>0</formula>
    </cfRule>
    <cfRule type="cellIs" dxfId="1068" priority="2785" operator="lessThan">
      <formula>0</formula>
    </cfRule>
  </conditionalFormatting>
  <conditionalFormatting sqref="G125">
    <cfRule type="cellIs" dxfId="1067" priority="2782" operator="lessThan">
      <formula>0</formula>
    </cfRule>
    <cfRule type="cellIs" dxfId="1066" priority="2783" operator="greaterThan">
      <formula>0</formula>
    </cfRule>
  </conditionalFormatting>
  <conditionalFormatting sqref="H125">
    <cfRule type="cellIs" dxfId="1065" priority="2780" operator="greaterThan">
      <formula>0</formula>
    </cfRule>
    <cfRule type="cellIs" dxfId="1064" priority="2781" operator="lessThan">
      <formula>0</formula>
    </cfRule>
  </conditionalFormatting>
  <conditionalFormatting sqref="I125">
    <cfRule type="cellIs" dxfId="1063" priority="2778" operator="lessThan">
      <formula>0</formula>
    </cfRule>
    <cfRule type="cellIs" dxfId="1062" priority="2779" operator="greaterThan">
      <formula>0</formula>
    </cfRule>
  </conditionalFormatting>
  <conditionalFormatting sqref="J125">
    <cfRule type="cellIs" dxfId="1061" priority="2768" operator="greaterThan">
      <formula>0</formula>
    </cfRule>
    <cfRule type="cellIs" dxfId="1060" priority="2769" operator="lessThan">
      <formula>0</formula>
    </cfRule>
  </conditionalFormatting>
  <conditionalFormatting sqref="K125">
    <cfRule type="cellIs" dxfId="1059" priority="2766" operator="lessThan">
      <formula>0</formula>
    </cfRule>
    <cfRule type="cellIs" dxfId="1058" priority="2767" operator="greaterThan">
      <formula>0</formula>
    </cfRule>
  </conditionalFormatting>
  <conditionalFormatting sqref="L125">
    <cfRule type="cellIs" dxfId="1057" priority="2764" operator="greaterThan">
      <formula>0</formula>
    </cfRule>
    <cfRule type="cellIs" dxfId="1056" priority="2765" operator="lessThan">
      <formula>0</formula>
    </cfRule>
  </conditionalFormatting>
  <conditionalFormatting sqref="M125">
    <cfRule type="cellIs" dxfId="1055" priority="2762" operator="lessThan">
      <formula>0</formula>
    </cfRule>
    <cfRule type="cellIs" dxfId="1054" priority="2763" operator="greaterThan">
      <formula>0</formula>
    </cfRule>
  </conditionalFormatting>
  <conditionalFormatting sqref="N125">
    <cfRule type="cellIs" dxfId="1053" priority="2752" operator="greaterThan">
      <formula>0</formula>
    </cfRule>
    <cfRule type="cellIs" dxfId="1052" priority="2753" operator="lessThan">
      <formula>0</formula>
    </cfRule>
  </conditionalFormatting>
  <conditionalFormatting sqref="O125">
    <cfRule type="cellIs" dxfId="1051" priority="2750" operator="lessThan">
      <formula>0</formula>
    </cfRule>
    <cfRule type="cellIs" dxfId="1050" priority="2751" operator="greaterThan">
      <formula>0</formula>
    </cfRule>
  </conditionalFormatting>
  <conditionalFormatting sqref="P125">
    <cfRule type="cellIs" dxfId="1049" priority="2748" operator="greaterThan">
      <formula>0</formula>
    </cfRule>
    <cfRule type="cellIs" dxfId="1048" priority="2749" operator="lessThan">
      <formula>0</formula>
    </cfRule>
  </conditionalFormatting>
  <conditionalFormatting sqref="Q125">
    <cfRule type="cellIs" dxfId="1047" priority="2746" operator="lessThan">
      <formula>0</formula>
    </cfRule>
    <cfRule type="cellIs" dxfId="1046" priority="2747" operator="greaterThan">
      <formula>0</formula>
    </cfRule>
  </conditionalFormatting>
  <conditionalFormatting sqref="F129">
    <cfRule type="cellIs" dxfId="1045" priority="2740" operator="greaterThan">
      <formula>0</formula>
    </cfRule>
    <cfRule type="cellIs" dxfId="1044" priority="2741" operator="lessThan">
      <formula>0</formula>
    </cfRule>
  </conditionalFormatting>
  <conditionalFormatting sqref="G129">
    <cfRule type="cellIs" dxfId="1043" priority="2738" operator="lessThan">
      <formula>0</formula>
    </cfRule>
    <cfRule type="cellIs" dxfId="1042" priority="2739" operator="greaterThan">
      <formula>0</formula>
    </cfRule>
  </conditionalFormatting>
  <conditionalFormatting sqref="H129">
    <cfRule type="cellIs" dxfId="1041" priority="2736" operator="greaterThan">
      <formula>0</formula>
    </cfRule>
    <cfRule type="cellIs" dxfId="1040" priority="2737" operator="lessThan">
      <formula>0</formula>
    </cfRule>
  </conditionalFormatting>
  <conditionalFormatting sqref="I129">
    <cfRule type="cellIs" dxfId="1039" priority="2734" operator="lessThan">
      <formula>0</formula>
    </cfRule>
    <cfRule type="cellIs" dxfId="1038" priority="2735" operator="greaterThan">
      <formula>0</formula>
    </cfRule>
  </conditionalFormatting>
  <conditionalFormatting sqref="J129">
    <cfRule type="cellIs" dxfId="1037" priority="2724" operator="greaterThan">
      <formula>0</formula>
    </cfRule>
    <cfRule type="cellIs" dxfId="1036" priority="2725" operator="lessThan">
      <formula>0</formula>
    </cfRule>
  </conditionalFormatting>
  <conditionalFormatting sqref="K129">
    <cfRule type="cellIs" dxfId="1035" priority="2722" operator="lessThan">
      <formula>0</formula>
    </cfRule>
    <cfRule type="cellIs" dxfId="1034" priority="2723" operator="greaterThan">
      <formula>0</formula>
    </cfRule>
  </conditionalFormatting>
  <conditionalFormatting sqref="L129">
    <cfRule type="cellIs" dxfId="1033" priority="2720" operator="greaterThan">
      <formula>0</formula>
    </cfRule>
    <cfRule type="cellIs" dxfId="1032" priority="2721" operator="lessThan">
      <formula>0</formula>
    </cfRule>
  </conditionalFormatting>
  <conditionalFormatting sqref="M129">
    <cfRule type="cellIs" dxfId="1031" priority="2718" operator="lessThan">
      <formula>0</formula>
    </cfRule>
    <cfRule type="cellIs" dxfId="1030" priority="2719" operator="greaterThan">
      <formula>0</formula>
    </cfRule>
  </conditionalFormatting>
  <conditionalFormatting sqref="N129">
    <cfRule type="cellIs" dxfId="1029" priority="2708" operator="greaterThan">
      <formula>0</formula>
    </cfRule>
    <cfRule type="cellIs" dxfId="1028" priority="2709" operator="lessThan">
      <formula>0</formula>
    </cfRule>
  </conditionalFormatting>
  <conditionalFormatting sqref="O129">
    <cfRule type="cellIs" dxfId="1027" priority="2706" operator="lessThan">
      <formula>0</formula>
    </cfRule>
    <cfRule type="cellIs" dxfId="1026" priority="2707" operator="greaterThan">
      <formula>0</formula>
    </cfRule>
  </conditionalFormatting>
  <conditionalFormatting sqref="P129">
    <cfRule type="cellIs" dxfId="1025" priority="2704" operator="greaterThan">
      <formula>0</formula>
    </cfRule>
    <cfRule type="cellIs" dxfId="1024" priority="2705" operator="lessThan">
      <formula>0</formula>
    </cfRule>
  </conditionalFormatting>
  <conditionalFormatting sqref="Q129">
    <cfRule type="cellIs" dxfId="1023" priority="2702" operator="lessThan">
      <formula>0</formula>
    </cfRule>
    <cfRule type="cellIs" dxfId="1022" priority="2703" operator="greaterThan">
      <formula>0</formula>
    </cfRule>
  </conditionalFormatting>
  <conditionalFormatting sqref="F132">
    <cfRule type="cellIs" dxfId="1021" priority="2696" operator="lessThan">
      <formula>$B132</formula>
    </cfRule>
    <cfRule type="cellIs" dxfId="1020" priority="2697" operator="greaterThan">
      <formula>$B132</formula>
    </cfRule>
  </conditionalFormatting>
  <conditionalFormatting sqref="H132">
    <cfRule type="cellIs" dxfId="1019" priority="2694" operator="lessThan">
      <formula>$B132</formula>
    </cfRule>
    <cfRule type="cellIs" dxfId="1018" priority="2695" operator="greaterThan">
      <formula>$B132</formula>
    </cfRule>
  </conditionalFormatting>
  <conditionalFormatting sqref="J132">
    <cfRule type="cellIs" dxfId="1017" priority="2688" operator="lessThan">
      <formula>$B132</formula>
    </cfRule>
    <cfRule type="cellIs" dxfId="1016" priority="2689" operator="greaterThan">
      <formula>$B132</formula>
    </cfRule>
  </conditionalFormatting>
  <conditionalFormatting sqref="L132">
    <cfRule type="cellIs" dxfId="1015" priority="2686" operator="lessThan">
      <formula>$B132</formula>
    </cfRule>
    <cfRule type="cellIs" dxfId="1014" priority="2687" operator="greaterThan">
      <formula>$B132</formula>
    </cfRule>
  </conditionalFormatting>
  <conditionalFormatting sqref="N132">
    <cfRule type="cellIs" dxfId="1013" priority="2680" operator="lessThan">
      <formula>$B132</formula>
    </cfRule>
    <cfRule type="cellIs" dxfId="1012" priority="2681" operator="greaterThan">
      <formula>$B132</formula>
    </cfRule>
  </conditionalFormatting>
  <conditionalFormatting sqref="P132">
    <cfRule type="cellIs" dxfId="1011" priority="2678" operator="lessThan">
      <formula>$B132</formula>
    </cfRule>
    <cfRule type="cellIs" dxfId="1010" priority="2679" operator="greaterThan">
      <formula>$B132</formula>
    </cfRule>
  </conditionalFormatting>
  <conditionalFormatting sqref="G132">
    <cfRule type="cellIs" dxfId="1009" priority="2672" operator="greaterThan">
      <formula>$C132</formula>
    </cfRule>
    <cfRule type="cellIs" dxfId="1008" priority="2673" operator="lessThan">
      <formula>$C132</formula>
    </cfRule>
  </conditionalFormatting>
  <conditionalFormatting sqref="I132">
    <cfRule type="cellIs" dxfId="1007" priority="2670" operator="greaterThan">
      <formula>$C132</formula>
    </cfRule>
    <cfRule type="cellIs" dxfId="1006" priority="2671" operator="lessThan">
      <formula>$C132</formula>
    </cfRule>
  </conditionalFormatting>
  <conditionalFormatting sqref="K132">
    <cfRule type="cellIs" dxfId="1005" priority="2664" operator="greaterThan">
      <formula>$C132</formula>
    </cfRule>
    <cfRule type="cellIs" dxfId="1004" priority="2665" operator="lessThan">
      <formula>$C132</formula>
    </cfRule>
  </conditionalFormatting>
  <conditionalFormatting sqref="M132">
    <cfRule type="cellIs" dxfId="1003" priority="2662" operator="greaterThan">
      <formula>$C132</formula>
    </cfRule>
    <cfRule type="cellIs" dxfId="1002" priority="2663" operator="lessThan">
      <formula>$C132</formula>
    </cfRule>
  </conditionalFormatting>
  <conditionalFormatting sqref="O132">
    <cfRule type="cellIs" dxfId="1001" priority="2656" operator="greaterThan">
      <formula>$C132</formula>
    </cfRule>
    <cfRule type="cellIs" dxfId="1000" priority="2657" operator="lessThan">
      <formula>$C132</formula>
    </cfRule>
  </conditionalFormatting>
  <conditionalFormatting sqref="Q132">
    <cfRule type="cellIs" dxfId="999" priority="2654" operator="greaterThan">
      <formula>$C132</formula>
    </cfRule>
    <cfRule type="cellIs" dxfId="998" priority="2655" operator="lessThan">
      <formula>$C132</formula>
    </cfRule>
  </conditionalFormatting>
  <conditionalFormatting sqref="F136">
    <cfRule type="cellIs" dxfId="997" priority="2638" operator="lessThan">
      <formula>$B132</formula>
    </cfRule>
    <cfRule type="cellIs" dxfId="996" priority="2639" operator="greaterThan">
      <formula>$B132</formula>
    </cfRule>
  </conditionalFormatting>
  <conditionalFormatting sqref="H136">
    <cfRule type="cellIs" dxfId="995" priority="2636" operator="lessThan">
      <formula>$B132</formula>
    </cfRule>
    <cfRule type="cellIs" dxfId="994" priority="2637" operator="greaterThan">
      <formula>$B132</formula>
    </cfRule>
  </conditionalFormatting>
  <conditionalFormatting sqref="J136">
    <cfRule type="cellIs" dxfId="993" priority="2630" operator="lessThan">
      <formula>$B132</formula>
    </cfRule>
    <cfRule type="cellIs" dxfId="992" priority="2631" operator="greaterThan">
      <formula>$B132</formula>
    </cfRule>
  </conditionalFormatting>
  <conditionalFormatting sqref="L136">
    <cfRule type="cellIs" dxfId="991" priority="2628" operator="lessThan">
      <formula>$B132</formula>
    </cfRule>
    <cfRule type="cellIs" dxfId="990" priority="2629" operator="greaterThan">
      <formula>$B132</formula>
    </cfRule>
  </conditionalFormatting>
  <conditionalFormatting sqref="N136">
    <cfRule type="cellIs" dxfId="989" priority="2622" operator="lessThan">
      <formula>$B132</formula>
    </cfRule>
    <cfRule type="cellIs" dxfId="988" priority="2623" operator="greaterThan">
      <formula>$B132</formula>
    </cfRule>
  </conditionalFormatting>
  <conditionalFormatting sqref="P136">
    <cfRule type="cellIs" dxfId="987" priority="2620" operator="lessThan">
      <formula>$B132</formula>
    </cfRule>
    <cfRule type="cellIs" dxfId="986" priority="2621" operator="greaterThan">
      <formula>$B132</formula>
    </cfRule>
  </conditionalFormatting>
  <conditionalFormatting sqref="G136">
    <cfRule type="cellIs" dxfId="985" priority="2616" operator="greaterThan">
      <formula>$C132</formula>
    </cfRule>
    <cfRule type="cellIs" dxfId="984" priority="2617" operator="lessThan">
      <formula>$C132</formula>
    </cfRule>
  </conditionalFormatting>
  <conditionalFormatting sqref="I136">
    <cfRule type="cellIs" dxfId="983" priority="2614" operator="greaterThan">
      <formula>$C132</formula>
    </cfRule>
    <cfRule type="cellIs" dxfId="982" priority="2615" operator="lessThan">
      <formula>$C132</formula>
    </cfRule>
  </conditionalFormatting>
  <conditionalFormatting sqref="K136">
    <cfRule type="cellIs" dxfId="981" priority="2608" operator="greaterThan">
      <formula>$C132</formula>
    </cfRule>
    <cfRule type="cellIs" dxfId="980" priority="2609" operator="lessThan">
      <formula>$C132</formula>
    </cfRule>
  </conditionalFormatting>
  <conditionalFormatting sqref="M136">
    <cfRule type="cellIs" dxfId="979" priority="2606" operator="greaterThan">
      <formula>$C132</formula>
    </cfRule>
    <cfRule type="cellIs" dxfId="978" priority="2607" operator="lessThan">
      <formula>$C132</formula>
    </cfRule>
  </conditionalFormatting>
  <conditionalFormatting sqref="O136">
    <cfRule type="cellIs" dxfId="977" priority="2600" operator="greaterThan">
      <formula>$C132</formula>
    </cfRule>
    <cfRule type="cellIs" dxfId="976" priority="2601" operator="lessThan">
      <formula>$C132</formula>
    </cfRule>
  </conditionalFormatting>
  <conditionalFormatting sqref="Q136">
    <cfRule type="cellIs" dxfId="975" priority="2598" operator="greaterThan">
      <formula>$C132</formula>
    </cfRule>
    <cfRule type="cellIs" dxfId="974" priority="2599" operator="lessThan">
      <formula>$C132</formula>
    </cfRule>
  </conditionalFormatting>
  <conditionalFormatting sqref="F140">
    <cfRule type="cellIs" dxfId="973" priority="2594" operator="lessThan">
      <formula>$B132</formula>
    </cfRule>
    <cfRule type="cellIs" dxfId="972" priority="2595" operator="greaterThan">
      <formula>$B132</formula>
    </cfRule>
  </conditionalFormatting>
  <conditionalFormatting sqref="H140">
    <cfRule type="cellIs" dxfId="971" priority="2592" operator="lessThan">
      <formula>$B132</formula>
    </cfRule>
    <cfRule type="cellIs" dxfId="970" priority="2593" operator="greaterThan">
      <formula>$B132</formula>
    </cfRule>
  </conditionalFormatting>
  <conditionalFormatting sqref="J140">
    <cfRule type="cellIs" dxfId="969" priority="2586" operator="lessThan">
      <formula>$B132</formula>
    </cfRule>
    <cfRule type="cellIs" dxfId="968" priority="2587" operator="greaterThan">
      <formula>$B132</formula>
    </cfRule>
  </conditionalFormatting>
  <conditionalFormatting sqref="L140">
    <cfRule type="cellIs" dxfId="967" priority="2584" operator="lessThan">
      <formula>$B132</formula>
    </cfRule>
    <cfRule type="cellIs" dxfId="966" priority="2585" operator="greaterThan">
      <formula>$B132</formula>
    </cfRule>
  </conditionalFormatting>
  <conditionalFormatting sqref="N140">
    <cfRule type="cellIs" dxfId="965" priority="2578" operator="lessThan">
      <formula>$B132</formula>
    </cfRule>
    <cfRule type="cellIs" dxfId="964" priority="2579" operator="greaterThan">
      <formula>$B132</formula>
    </cfRule>
  </conditionalFormatting>
  <conditionalFormatting sqref="P140">
    <cfRule type="cellIs" dxfId="963" priority="2576" operator="lessThan">
      <formula>$B132</formula>
    </cfRule>
    <cfRule type="cellIs" dxfId="962" priority="2577" operator="greaterThan">
      <formula>$B132</formula>
    </cfRule>
  </conditionalFormatting>
  <conditionalFormatting sqref="G140">
    <cfRule type="cellIs" dxfId="961" priority="2572" operator="greaterThan">
      <formula>$C132</formula>
    </cfRule>
    <cfRule type="cellIs" dxfId="960" priority="2573" operator="lessThan">
      <formula>$C132</formula>
    </cfRule>
  </conditionalFormatting>
  <conditionalFormatting sqref="I140">
    <cfRule type="cellIs" dxfId="959" priority="2570" operator="greaterThan">
      <formula>$C132</formula>
    </cfRule>
    <cfRule type="cellIs" dxfId="958" priority="2571" operator="lessThan">
      <formula>$C132</formula>
    </cfRule>
  </conditionalFormatting>
  <conditionalFormatting sqref="K140">
    <cfRule type="cellIs" dxfId="957" priority="2564" operator="greaterThan">
      <formula>$C132</formula>
    </cfRule>
    <cfRule type="cellIs" dxfId="956" priority="2565" operator="lessThan">
      <formula>$C132</formula>
    </cfRule>
  </conditionalFormatting>
  <conditionalFormatting sqref="M140">
    <cfRule type="cellIs" dxfId="955" priority="2562" operator="greaterThan">
      <formula>$C132</formula>
    </cfRule>
    <cfRule type="cellIs" dxfId="954" priority="2563" operator="lessThan">
      <formula>$C132</formula>
    </cfRule>
  </conditionalFormatting>
  <conditionalFormatting sqref="O140">
    <cfRule type="cellIs" dxfId="953" priority="2556" operator="greaterThan">
      <formula>$C132</formula>
    </cfRule>
    <cfRule type="cellIs" dxfId="952" priority="2557" operator="lessThan">
      <formula>$C132</formula>
    </cfRule>
  </conditionalFormatting>
  <conditionalFormatting sqref="Q140">
    <cfRule type="cellIs" dxfId="951" priority="2554" operator="greaterThan">
      <formula>$C132</formula>
    </cfRule>
    <cfRule type="cellIs" dxfId="950" priority="2555" operator="lessThan">
      <formula>$C132</formula>
    </cfRule>
  </conditionalFormatting>
  <conditionalFormatting sqref="F144">
    <cfRule type="cellIs" dxfId="949" priority="2550" operator="lessThan">
      <formula>$B132</formula>
    </cfRule>
    <cfRule type="cellIs" dxfId="948" priority="2551" operator="greaterThan">
      <formula>$B132</formula>
    </cfRule>
  </conditionalFormatting>
  <conditionalFormatting sqref="H144">
    <cfRule type="cellIs" dxfId="947" priority="2548" operator="lessThan">
      <formula>$B132</formula>
    </cfRule>
    <cfRule type="cellIs" dxfId="946" priority="2549" operator="greaterThan">
      <formula>$B132</formula>
    </cfRule>
  </conditionalFormatting>
  <conditionalFormatting sqref="J144">
    <cfRule type="cellIs" dxfId="945" priority="2542" operator="lessThan">
      <formula>$B132</formula>
    </cfRule>
    <cfRule type="cellIs" dxfId="944" priority="2543" operator="greaterThan">
      <formula>$B132</formula>
    </cfRule>
  </conditionalFormatting>
  <conditionalFormatting sqref="L144">
    <cfRule type="cellIs" dxfId="943" priority="2540" operator="lessThan">
      <formula>$B132</formula>
    </cfRule>
    <cfRule type="cellIs" dxfId="942" priority="2541" operator="greaterThan">
      <formula>$B132</formula>
    </cfRule>
  </conditionalFormatting>
  <conditionalFormatting sqref="N144">
    <cfRule type="cellIs" dxfId="941" priority="2534" operator="lessThan">
      <formula>$B132</formula>
    </cfRule>
    <cfRule type="cellIs" dxfId="940" priority="2535" operator="greaterThan">
      <formula>$B132</formula>
    </cfRule>
  </conditionalFormatting>
  <conditionalFormatting sqref="P144">
    <cfRule type="cellIs" dxfId="939" priority="2532" operator="lessThan">
      <formula>$B132</formula>
    </cfRule>
    <cfRule type="cellIs" dxfId="938" priority="2533" operator="greaterThan">
      <formula>$B132</formula>
    </cfRule>
  </conditionalFormatting>
  <conditionalFormatting sqref="G144">
    <cfRule type="cellIs" dxfId="937" priority="2528" operator="greaterThan">
      <formula>$C132</formula>
    </cfRule>
    <cfRule type="cellIs" dxfId="936" priority="2529" operator="lessThan">
      <formula>$C132</formula>
    </cfRule>
  </conditionalFormatting>
  <conditionalFormatting sqref="I144">
    <cfRule type="cellIs" dxfId="935" priority="2526" operator="greaterThan">
      <formula>$C132</formula>
    </cfRule>
    <cfRule type="cellIs" dxfId="934" priority="2527" operator="lessThan">
      <formula>$C132</formula>
    </cfRule>
  </conditionalFormatting>
  <conditionalFormatting sqref="K144">
    <cfRule type="cellIs" dxfId="933" priority="2520" operator="greaterThan">
      <formula>$C132</formula>
    </cfRule>
    <cfRule type="cellIs" dxfId="932" priority="2521" operator="lessThan">
      <formula>$C132</formula>
    </cfRule>
  </conditionalFormatting>
  <conditionalFormatting sqref="M144">
    <cfRule type="cellIs" dxfId="931" priority="2518" operator="greaterThan">
      <formula>$C132</formula>
    </cfRule>
    <cfRule type="cellIs" dxfId="930" priority="2519" operator="lessThan">
      <formula>$C132</formula>
    </cfRule>
  </conditionalFormatting>
  <conditionalFormatting sqref="O144">
    <cfRule type="cellIs" dxfId="929" priority="2512" operator="greaterThan">
      <formula>$C132</formula>
    </cfRule>
    <cfRule type="cellIs" dxfId="928" priority="2513" operator="lessThan">
      <formula>$C132</formula>
    </cfRule>
  </conditionalFormatting>
  <conditionalFormatting sqref="Q144">
    <cfRule type="cellIs" dxfId="927" priority="2510" operator="greaterThan">
      <formula>$C132</formula>
    </cfRule>
    <cfRule type="cellIs" dxfId="926" priority="2511" operator="lessThan">
      <formula>$C132</formula>
    </cfRule>
  </conditionalFormatting>
  <conditionalFormatting sqref="F133">
    <cfRule type="cellIs" dxfId="925" priority="2497" operator="greaterThan">
      <formula>0</formula>
    </cfRule>
    <cfRule type="cellIs" dxfId="924" priority="2500" operator="lessThan">
      <formula>0</formula>
    </cfRule>
  </conditionalFormatting>
  <conditionalFormatting sqref="G133">
    <cfRule type="cellIs" dxfId="923" priority="2498" operator="lessThan">
      <formula>0</formula>
    </cfRule>
    <cfRule type="cellIs" dxfId="922" priority="2499" operator="greaterThan">
      <formula>0</formula>
    </cfRule>
  </conditionalFormatting>
  <conditionalFormatting sqref="H133">
    <cfRule type="cellIs" dxfId="921" priority="2493" operator="greaterThan">
      <formula>0</formula>
    </cfRule>
    <cfRule type="cellIs" dxfId="920" priority="2496" operator="lessThan">
      <formula>0</formula>
    </cfRule>
  </conditionalFormatting>
  <conditionalFormatting sqref="I133">
    <cfRule type="cellIs" dxfId="919" priority="2494" operator="lessThan">
      <formula>0</formula>
    </cfRule>
    <cfRule type="cellIs" dxfId="918" priority="2495" operator="greaterThan">
      <formula>0</formula>
    </cfRule>
  </conditionalFormatting>
  <conditionalFormatting sqref="J133">
    <cfRule type="cellIs" dxfId="917" priority="2481" operator="greaterThan">
      <formula>0</formula>
    </cfRule>
    <cfRule type="cellIs" dxfId="916" priority="2484" operator="lessThan">
      <formula>0</formula>
    </cfRule>
  </conditionalFormatting>
  <conditionalFormatting sqref="K133">
    <cfRule type="cellIs" dxfId="915" priority="2482" operator="lessThan">
      <formula>0</formula>
    </cfRule>
    <cfRule type="cellIs" dxfId="914" priority="2483" operator="greaterThan">
      <formula>0</formula>
    </cfRule>
  </conditionalFormatting>
  <conditionalFormatting sqref="L133">
    <cfRule type="cellIs" dxfId="913" priority="2477" operator="greaterThan">
      <formula>0</formula>
    </cfRule>
    <cfRule type="cellIs" dxfId="912" priority="2480" operator="lessThan">
      <formula>0</formula>
    </cfRule>
  </conditionalFormatting>
  <conditionalFormatting sqref="M133">
    <cfRule type="cellIs" dxfId="911" priority="2478" operator="lessThan">
      <formula>0</formula>
    </cfRule>
    <cfRule type="cellIs" dxfId="910" priority="2479" operator="greaterThan">
      <formula>0</formula>
    </cfRule>
  </conditionalFormatting>
  <conditionalFormatting sqref="N133">
    <cfRule type="cellIs" dxfId="909" priority="2465" operator="greaterThan">
      <formula>0</formula>
    </cfRule>
    <cfRule type="cellIs" dxfId="908" priority="2468" operator="lessThan">
      <formula>0</formula>
    </cfRule>
  </conditionalFormatting>
  <conditionalFormatting sqref="O133">
    <cfRule type="cellIs" dxfId="907" priority="2466" operator="lessThan">
      <formula>0</formula>
    </cfRule>
    <cfRule type="cellIs" dxfId="906" priority="2467" operator="greaterThan">
      <formula>0</formula>
    </cfRule>
  </conditionalFormatting>
  <conditionalFormatting sqref="P133">
    <cfRule type="cellIs" dxfId="905" priority="2461" operator="greaterThan">
      <formula>0</formula>
    </cfRule>
    <cfRule type="cellIs" dxfId="904" priority="2464" operator="lessThan">
      <formula>0</formula>
    </cfRule>
  </conditionalFormatting>
  <conditionalFormatting sqref="Q133">
    <cfRule type="cellIs" dxfId="903" priority="2462" operator="lessThan">
      <formula>0</formula>
    </cfRule>
    <cfRule type="cellIs" dxfId="902" priority="2463" operator="greaterThan">
      <formula>0</formula>
    </cfRule>
  </conditionalFormatting>
  <conditionalFormatting sqref="F137">
    <cfRule type="cellIs" dxfId="901" priority="2443" operator="greaterThan">
      <formula>0</formula>
    </cfRule>
    <cfRule type="cellIs" dxfId="900" priority="2444" operator="lessThan">
      <formula>0</formula>
    </cfRule>
  </conditionalFormatting>
  <conditionalFormatting sqref="G137">
    <cfRule type="cellIs" dxfId="899" priority="2441" operator="lessThan">
      <formula>0</formula>
    </cfRule>
    <cfRule type="cellIs" dxfId="898" priority="2442" operator="greaterThan">
      <formula>0</formula>
    </cfRule>
  </conditionalFormatting>
  <conditionalFormatting sqref="H137">
    <cfRule type="cellIs" dxfId="897" priority="2439" operator="greaterThan">
      <formula>0</formula>
    </cfRule>
    <cfRule type="cellIs" dxfId="896" priority="2440" operator="lessThan">
      <formula>0</formula>
    </cfRule>
  </conditionalFormatting>
  <conditionalFormatting sqref="I137">
    <cfRule type="cellIs" dxfId="895" priority="2437" operator="lessThan">
      <formula>0</formula>
    </cfRule>
    <cfRule type="cellIs" dxfId="894" priority="2438" operator="greaterThan">
      <formula>0</formula>
    </cfRule>
  </conditionalFormatting>
  <conditionalFormatting sqref="J137">
    <cfRule type="cellIs" dxfId="893" priority="2427" operator="greaterThan">
      <formula>0</formula>
    </cfRule>
    <cfRule type="cellIs" dxfId="892" priority="2428" operator="lessThan">
      <formula>0</formula>
    </cfRule>
  </conditionalFormatting>
  <conditionalFormatting sqref="K137">
    <cfRule type="cellIs" dxfId="891" priority="2425" operator="lessThan">
      <formula>0</formula>
    </cfRule>
    <cfRule type="cellIs" dxfId="890" priority="2426" operator="greaterThan">
      <formula>0</formula>
    </cfRule>
  </conditionalFormatting>
  <conditionalFormatting sqref="L137">
    <cfRule type="cellIs" dxfId="889" priority="2423" operator="greaterThan">
      <formula>0</formula>
    </cfRule>
    <cfRule type="cellIs" dxfId="888" priority="2424" operator="lessThan">
      <formula>0</formula>
    </cfRule>
  </conditionalFormatting>
  <conditionalFormatting sqref="M137">
    <cfRule type="cellIs" dxfId="887" priority="2421" operator="lessThan">
      <formula>0</formula>
    </cfRule>
    <cfRule type="cellIs" dxfId="886" priority="2422" operator="greaterThan">
      <formula>0</formula>
    </cfRule>
  </conditionalFormatting>
  <conditionalFormatting sqref="N137">
    <cfRule type="cellIs" dxfId="885" priority="2411" operator="greaterThan">
      <formula>0</formula>
    </cfRule>
    <cfRule type="cellIs" dxfId="884" priority="2412" operator="lessThan">
      <formula>0</formula>
    </cfRule>
  </conditionalFormatting>
  <conditionalFormatting sqref="O137">
    <cfRule type="cellIs" dxfId="883" priority="2409" operator="lessThan">
      <formula>0</formula>
    </cfRule>
    <cfRule type="cellIs" dxfId="882" priority="2410" operator="greaterThan">
      <formula>0</formula>
    </cfRule>
  </conditionalFormatting>
  <conditionalFormatting sqref="P137">
    <cfRule type="cellIs" dxfId="881" priority="2407" operator="greaterThan">
      <formula>0</formula>
    </cfRule>
    <cfRule type="cellIs" dxfId="880" priority="2408" operator="lessThan">
      <formula>0</formula>
    </cfRule>
  </conditionalFormatting>
  <conditionalFormatting sqref="Q137">
    <cfRule type="cellIs" dxfId="879" priority="2405" operator="lessThan">
      <formula>0</formula>
    </cfRule>
    <cfRule type="cellIs" dxfId="878" priority="2406" operator="greaterThan">
      <formula>0</formula>
    </cfRule>
  </conditionalFormatting>
  <conditionalFormatting sqref="F141">
    <cfRule type="cellIs" dxfId="877" priority="2399" operator="greaterThan">
      <formula>0</formula>
    </cfRule>
    <cfRule type="cellIs" dxfId="876" priority="2400" operator="lessThan">
      <formula>0</formula>
    </cfRule>
  </conditionalFormatting>
  <conditionalFormatting sqref="G141">
    <cfRule type="cellIs" dxfId="875" priority="2397" operator="lessThan">
      <formula>0</formula>
    </cfRule>
    <cfRule type="cellIs" dxfId="874" priority="2398" operator="greaterThan">
      <formula>0</formula>
    </cfRule>
  </conditionalFormatting>
  <conditionalFormatting sqref="H141">
    <cfRule type="cellIs" dxfId="873" priority="2395" operator="greaterThan">
      <formula>0</formula>
    </cfRule>
    <cfRule type="cellIs" dxfId="872" priority="2396" operator="lessThan">
      <formula>0</formula>
    </cfRule>
  </conditionalFormatting>
  <conditionalFormatting sqref="I141">
    <cfRule type="cellIs" dxfId="871" priority="2393" operator="lessThan">
      <formula>0</formula>
    </cfRule>
    <cfRule type="cellIs" dxfId="870" priority="2394" operator="greaterThan">
      <formula>0</formula>
    </cfRule>
  </conditionalFormatting>
  <conditionalFormatting sqref="J141">
    <cfRule type="cellIs" dxfId="869" priority="2383" operator="greaterThan">
      <formula>0</formula>
    </cfRule>
    <cfRule type="cellIs" dxfId="868" priority="2384" operator="lessThan">
      <formula>0</formula>
    </cfRule>
  </conditionalFormatting>
  <conditionalFormatting sqref="K141">
    <cfRule type="cellIs" dxfId="867" priority="2381" operator="lessThan">
      <formula>0</formula>
    </cfRule>
    <cfRule type="cellIs" dxfId="866" priority="2382" operator="greaterThan">
      <formula>0</formula>
    </cfRule>
  </conditionalFormatting>
  <conditionalFormatting sqref="L141">
    <cfRule type="cellIs" dxfId="865" priority="2379" operator="greaterThan">
      <formula>0</formula>
    </cfRule>
    <cfRule type="cellIs" dxfId="864" priority="2380" operator="lessThan">
      <formula>0</formula>
    </cfRule>
  </conditionalFormatting>
  <conditionalFormatting sqref="M141">
    <cfRule type="cellIs" dxfId="863" priority="2377" operator="lessThan">
      <formula>0</formula>
    </cfRule>
    <cfRule type="cellIs" dxfId="862" priority="2378" operator="greaterThan">
      <formula>0</formula>
    </cfRule>
  </conditionalFormatting>
  <conditionalFormatting sqref="N141">
    <cfRule type="cellIs" dxfId="861" priority="2367" operator="greaterThan">
      <formula>0</formula>
    </cfRule>
    <cfRule type="cellIs" dxfId="860" priority="2368" operator="lessThan">
      <formula>0</formula>
    </cfRule>
  </conditionalFormatting>
  <conditionalFormatting sqref="O141">
    <cfRule type="cellIs" dxfId="859" priority="2365" operator="lessThan">
      <formula>0</formula>
    </cfRule>
    <cfRule type="cellIs" dxfId="858" priority="2366" operator="greaterThan">
      <formula>0</formula>
    </cfRule>
  </conditionalFormatting>
  <conditionalFormatting sqref="P141">
    <cfRule type="cellIs" dxfId="857" priority="2363" operator="greaterThan">
      <formula>0</formula>
    </cfRule>
    <cfRule type="cellIs" dxfId="856" priority="2364" operator="lessThan">
      <formula>0</formula>
    </cfRule>
  </conditionalFormatting>
  <conditionalFormatting sqref="Q141">
    <cfRule type="cellIs" dxfId="855" priority="2361" operator="lessThan">
      <formula>0</formula>
    </cfRule>
    <cfRule type="cellIs" dxfId="854" priority="2362" operator="greaterThan">
      <formula>0</formula>
    </cfRule>
  </conditionalFormatting>
  <conditionalFormatting sqref="F145">
    <cfRule type="cellIs" dxfId="853" priority="2355" operator="greaterThan">
      <formula>0</formula>
    </cfRule>
    <cfRule type="cellIs" dxfId="852" priority="2356" operator="lessThan">
      <formula>0</formula>
    </cfRule>
  </conditionalFormatting>
  <conditionalFormatting sqref="G145">
    <cfRule type="cellIs" dxfId="851" priority="2353" operator="lessThan">
      <formula>0</formula>
    </cfRule>
    <cfRule type="cellIs" dxfId="850" priority="2354" operator="greaterThan">
      <formula>0</formula>
    </cfRule>
  </conditionalFormatting>
  <conditionalFormatting sqref="H145">
    <cfRule type="cellIs" dxfId="849" priority="2351" operator="greaterThan">
      <formula>0</formula>
    </cfRule>
    <cfRule type="cellIs" dxfId="848" priority="2352" operator="lessThan">
      <formula>0</formula>
    </cfRule>
  </conditionalFormatting>
  <conditionalFormatting sqref="I145">
    <cfRule type="cellIs" dxfId="847" priority="2349" operator="lessThan">
      <formula>0</formula>
    </cfRule>
    <cfRule type="cellIs" dxfId="846" priority="2350" operator="greaterThan">
      <formula>0</formula>
    </cfRule>
  </conditionalFormatting>
  <conditionalFormatting sqref="J145">
    <cfRule type="cellIs" dxfId="845" priority="2339" operator="greaterThan">
      <formula>0</formula>
    </cfRule>
    <cfRule type="cellIs" dxfId="844" priority="2340" operator="lessThan">
      <formula>0</formula>
    </cfRule>
  </conditionalFormatting>
  <conditionalFormatting sqref="K145">
    <cfRule type="cellIs" dxfId="843" priority="2337" operator="lessThan">
      <formula>0</formula>
    </cfRule>
    <cfRule type="cellIs" dxfId="842" priority="2338" operator="greaterThan">
      <formula>0</formula>
    </cfRule>
  </conditionalFormatting>
  <conditionalFormatting sqref="L145">
    <cfRule type="cellIs" dxfId="841" priority="2335" operator="greaterThan">
      <formula>0</formula>
    </cfRule>
    <cfRule type="cellIs" dxfId="840" priority="2336" operator="lessThan">
      <formula>0</formula>
    </cfRule>
  </conditionalFormatting>
  <conditionalFormatting sqref="M145">
    <cfRule type="cellIs" dxfId="839" priority="2333" operator="lessThan">
      <formula>0</formula>
    </cfRule>
    <cfRule type="cellIs" dxfId="838" priority="2334" operator="greaterThan">
      <formula>0</formula>
    </cfRule>
  </conditionalFormatting>
  <conditionalFormatting sqref="N145">
    <cfRule type="cellIs" dxfId="837" priority="2323" operator="greaterThan">
      <formula>0</formula>
    </cfRule>
    <cfRule type="cellIs" dxfId="836" priority="2324" operator="lessThan">
      <formula>0</formula>
    </cfRule>
  </conditionalFormatting>
  <conditionalFormatting sqref="O145">
    <cfRule type="cellIs" dxfId="835" priority="2321" operator="lessThan">
      <formula>0</formula>
    </cfRule>
    <cfRule type="cellIs" dxfId="834" priority="2322" operator="greaterThan">
      <formula>0</formula>
    </cfRule>
  </conditionalFormatting>
  <conditionalFormatting sqref="P145">
    <cfRule type="cellIs" dxfId="833" priority="2319" operator="greaterThan">
      <formula>0</formula>
    </cfRule>
    <cfRule type="cellIs" dxfId="832" priority="2320" operator="lessThan">
      <formula>0</formula>
    </cfRule>
  </conditionalFormatting>
  <conditionalFormatting sqref="Q145">
    <cfRule type="cellIs" dxfId="831" priority="2317" operator="lessThan">
      <formula>0</formula>
    </cfRule>
    <cfRule type="cellIs" dxfId="830" priority="2318" operator="greaterThan">
      <formula>0</formula>
    </cfRule>
  </conditionalFormatting>
  <conditionalFormatting sqref="F148">
    <cfRule type="cellIs" dxfId="829" priority="1926" operator="lessThan">
      <formula>$B148</formula>
    </cfRule>
    <cfRule type="cellIs" dxfId="828" priority="1927" operator="greaterThan">
      <formula>$B148</formula>
    </cfRule>
  </conditionalFormatting>
  <conditionalFormatting sqref="H148">
    <cfRule type="cellIs" dxfId="827" priority="1924" operator="lessThan">
      <formula>$B148</formula>
    </cfRule>
    <cfRule type="cellIs" dxfId="826" priority="1925" operator="greaterThan">
      <formula>$B148</formula>
    </cfRule>
  </conditionalFormatting>
  <conditionalFormatting sqref="J148">
    <cfRule type="cellIs" dxfId="825" priority="1918" operator="lessThan">
      <formula>$B148</formula>
    </cfRule>
    <cfRule type="cellIs" dxfId="824" priority="1919" operator="greaterThan">
      <formula>$B148</formula>
    </cfRule>
  </conditionalFormatting>
  <conditionalFormatting sqref="L148">
    <cfRule type="cellIs" dxfId="823" priority="1916" operator="lessThan">
      <formula>$B148</formula>
    </cfRule>
    <cfRule type="cellIs" dxfId="822" priority="1917" operator="greaterThan">
      <formula>$B148</formula>
    </cfRule>
  </conditionalFormatting>
  <conditionalFormatting sqref="N148">
    <cfRule type="cellIs" dxfId="821" priority="1910" operator="lessThan">
      <formula>$B148</formula>
    </cfRule>
    <cfRule type="cellIs" dxfId="820" priority="1911" operator="greaterThan">
      <formula>$B148</formula>
    </cfRule>
  </conditionalFormatting>
  <conditionalFormatting sqref="P148">
    <cfRule type="cellIs" dxfId="819" priority="1908" operator="lessThan">
      <formula>$B148</formula>
    </cfRule>
    <cfRule type="cellIs" dxfId="818" priority="1909" operator="greaterThan">
      <formula>$B148</formula>
    </cfRule>
  </conditionalFormatting>
  <conditionalFormatting sqref="G148">
    <cfRule type="cellIs" dxfId="817" priority="1902" operator="greaterThan">
      <formula>$C148</formula>
    </cfRule>
    <cfRule type="cellIs" dxfId="816" priority="1903" operator="lessThan">
      <formula>$C148</formula>
    </cfRule>
  </conditionalFormatting>
  <conditionalFormatting sqref="I148">
    <cfRule type="cellIs" dxfId="815" priority="1900" operator="greaterThan">
      <formula>$C148</formula>
    </cfRule>
    <cfRule type="cellIs" dxfId="814" priority="1901" operator="lessThan">
      <formula>$C148</formula>
    </cfRule>
  </conditionalFormatting>
  <conditionalFormatting sqref="K148">
    <cfRule type="cellIs" dxfId="813" priority="1894" operator="greaterThan">
      <formula>$C148</formula>
    </cfRule>
    <cfRule type="cellIs" dxfId="812" priority="1895" operator="lessThan">
      <formula>$C148</formula>
    </cfRule>
  </conditionalFormatting>
  <conditionalFormatting sqref="M148">
    <cfRule type="cellIs" dxfId="811" priority="1892" operator="greaterThan">
      <formula>$C148</formula>
    </cfRule>
    <cfRule type="cellIs" dxfId="810" priority="1893" operator="lessThan">
      <formula>$C148</formula>
    </cfRule>
  </conditionalFormatting>
  <conditionalFormatting sqref="O148">
    <cfRule type="cellIs" dxfId="809" priority="1886" operator="greaterThan">
      <formula>$C148</formula>
    </cfRule>
    <cfRule type="cellIs" dxfId="808" priority="1887" operator="lessThan">
      <formula>$C148</formula>
    </cfRule>
  </conditionalFormatting>
  <conditionalFormatting sqref="Q148">
    <cfRule type="cellIs" dxfId="807" priority="1884" operator="greaterThan">
      <formula>$C148</formula>
    </cfRule>
    <cfRule type="cellIs" dxfId="806" priority="1885" operator="lessThan">
      <formula>$C148</formula>
    </cfRule>
  </conditionalFormatting>
  <conditionalFormatting sqref="F152">
    <cfRule type="cellIs" dxfId="805" priority="1868" operator="lessThan">
      <formula>$B148</formula>
    </cfRule>
    <cfRule type="cellIs" dxfId="804" priority="1869" operator="greaterThan">
      <formula>$B148</formula>
    </cfRule>
  </conditionalFormatting>
  <conditionalFormatting sqref="H152">
    <cfRule type="cellIs" dxfId="803" priority="1866" operator="lessThan">
      <formula>$B148</formula>
    </cfRule>
    <cfRule type="cellIs" dxfId="802" priority="1867" operator="greaterThan">
      <formula>$B148</formula>
    </cfRule>
  </conditionalFormatting>
  <conditionalFormatting sqref="J152">
    <cfRule type="cellIs" dxfId="801" priority="1860" operator="lessThan">
      <formula>$B148</formula>
    </cfRule>
    <cfRule type="cellIs" dxfId="800" priority="1861" operator="greaterThan">
      <formula>$B148</formula>
    </cfRule>
  </conditionalFormatting>
  <conditionalFormatting sqref="L152">
    <cfRule type="cellIs" dxfId="799" priority="1858" operator="lessThan">
      <formula>$B148</formula>
    </cfRule>
    <cfRule type="cellIs" dxfId="798" priority="1859" operator="greaterThan">
      <formula>$B148</formula>
    </cfRule>
  </conditionalFormatting>
  <conditionalFormatting sqref="N152">
    <cfRule type="cellIs" dxfId="797" priority="1852" operator="lessThan">
      <formula>$B148</formula>
    </cfRule>
    <cfRule type="cellIs" dxfId="796" priority="1853" operator="greaterThan">
      <formula>$B148</formula>
    </cfRule>
  </conditionalFormatting>
  <conditionalFormatting sqref="P152">
    <cfRule type="cellIs" dxfId="795" priority="1850" operator="lessThan">
      <formula>$B148</formula>
    </cfRule>
    <cfRule type="cellIs" dxfId="794" priority="1851" operator="greaterThan">
      <formula>$B148</formula>
    </cfRule>
  </conditionalFormatting>
  <conditionalFormatting sqref="G152">
    <cfRule type="cellIs" dxfId="793" priority="1846" operator="greaterThan">
      <formula>$C148</formula>
    </cfRule>
    <cfRule type="cellIs" dxfId="792" priority="1847" operator="lessThan">
      <formula>$C148</formula>
    </cfRule>
  </conditionalFormatting>
  <conditionalFormatting sqref="I152">
    <cfRule type="cellIs" dxfId="791" priority="1844" operator="greaterThan">
      <formula>$C148</formula>
    </cfRule>
    <cfRule type="cellIs" dxfId="790" priority="1845" operator="lessThan">
      <formula>$C148</formula>
    </cfRule>
  </conditionalFormatting>
  <conditionalFormatting sqref="K152">
    <cfRule type="cellIs" dxfId="789" priority="1838" operator="greaterThan">
      <formula>$C148</formula>
    </cfRule>
    <cfRule type="cellIs" dxfId="788" priority="1839" operator="lessThan">
      <formula>$C148</formula>
    </cfRule>
  </conditionalFormatting>
  <conditionalFormatting sqref="M152">
    <cfRule type="cellIs" dxfId="787" priority="1836" operator="greaterThan">
      <formula>$C148</formula>
    </cfRule>
    <cfRule type="cellIs" dxfId="786" priority="1837" operator="lessThan">
      <formula>$C148</formula>
    </cfRule>
  </conditionalFormatting>
  <conditionalFormatting sqref="O152">
    <cfRule type="cellIs" dxfId="785" priority="1830" operator="greaterThan">
      <formula>$C148</formula>
    </cfRule>
    <cfRule type="cellIs" dxfId="784" priority="1831" operator="lessThan">
      <formula>$C148</formula>
    </cfRule>
  </conditionalFormatting>
  <conditionalFormatting sqref="Q152">
    <cfRule type="cellIs" dxfId="783" priority="1828" operator="greaterThan">
      <formula>$C148</formula>
    </cfRule>
    <cfRule type="cellIs" dxfId="782" priority="1829" operator="lessThan">
      <formula>$C148</formula>
    </cfRule>
  </conditionalFormatting>
  <conditionalFormatting sqref="F156">
    <cfRule type="cellIs" dxfId="781" priority="1824" operator="lessThan">
      <formula>$B148</formula>
    </cfRule>
    <cfRule type="cellIs" dxfId="780" priority="1825" operator="greaterThan">
      <formula>$B148</formula>
    </cfRule>
  </conditionalFormatting>
  <conditionalFormatting sqref="H156">
    <cfRule type="cellIs" dxfId="779" priority="1822" operator="lessThan">
      <formula>$B148</formula>
    </cfRule>
    <cfRule type="cellIs" dxfId="778" priority="1823" operator="greaterThan">
      <formula>$B148</formula>
    </cfRule>
  </conditionalFormatting>
  <conditionalFormatting sqref="J156">
    <cfRule type="cellIs" dxfId="777" priority="1816" operator="lessThan">
      <formula>$B148</formula>
    </cfRule>
    <cfRule type="cellIs" dxfId="776" priority="1817" operator="greaterThan">
      <formula>$B148</formula>
    </cfRule>
  </conditionalFormatting>
  <conditionalFormatting sqref="L156">
    <cfRule type="cellIs" dxfId="775" priority="1814" operator="lessThan">
      <formula>$B148</formula>
    </cfRule>
    <cfRule type="cellIs" dxfId="774" priority="1815" operator="greaterThan">
      <formula>$B148</formula>
    </cfRule>
  </conditionalFormatting>
  <conditionalFormatting sqref="N156">
    <cfRule type="cellIs" dxfId="773" priority="1808" operator="lessThan">
      <formula>$B148</formula>
    </cfRule>
    <cfRule type="cellIs" dxfId="772" priority="1809" operator="greaterThan">
      <formula>$B148</formula>
    </cfRule>
  </conditionalFormatting>
  <conditionalFormatting sqref="P156">
    <cfRule type="cellIs" dxfId="771" priority="1806" operator="lessThan">
      <formula>$B148</formula>
    </cfRule>
    <cfRule type="cellIs" dxfId="770" priority="1807" operator="greaterThan">
      <formula>$B148</formula>
    </cfRule>
  </conditionalFormatting>
  <conditionalFormatting sqref="G156">
    <cfRule type="cellIs" dxfId="769" priority="1802" operator="greaterThan">
      <formula>$C148</formula>
    </cfRule>
    <cfRule type="cellIs" dxfId="768" priority="1803" operator="lessThan">
      <formula>$C148</formula>
    </cfRule>
  </conditionalFormatting>
  <conditionalFormatting sqref="I156">
    <cfRule type="cellIs" dxfId="767" priority="1800" operator="greaterThan">
      <formula>$C148</formula>
    </cfRule>
    <cfRule type="cellIs" dxfId="766" priority="1801" operator="lessThan">
      <formula>$C148</formula>
    </cfRule>
  </conditionalFormatting>
  <conditionalFormatting sqref="K156">
    <cfRule type="cellIs" dxfId="765" priority="1794" operator="greaterThan">
      <formula>$C148</formula>
    </cfRule>
    <cfRule type="cellIs" dxfId="764" priority="1795" operator="lessThan">
      <formula>$C148</formula>
    </cfRule>
  </conditionalFormatting>
  <conditionalFormatting sqref="M156">
    <cfRule type="cellIs" dxfId="763" priority="1792" operator="greaterThan">
      <formula>$C148</formula>
    </cfRule>
    <cfRule type="cellIs" dxfId="762" priority="1793" operator="lessThan">
      <formula>$C148</formula>
    </cfRule>
  </conditionalFormatting>
  <conditionalFormatting sqref="O156">
    <cfRule type="cellIs" dxfId="761" priority="1786" operator="greaterThan">
      <formula>$C148</formula>
    </cfRule>
    <cfRule type="cellIs" dxfId="760" priority="1787" operator="lessThan">
      <formula>$C148</formula>
    </cfRule>
  </conditionalFormatting>
  <conditionalFormatting sqref="Q156">
    <cfRule type="cellIs" dxfId="759" priority="1784" operator="greaterThan">
      <formula>$C148</formula>
    </cfRule>
    <cfRule type="cellIs" dxfId="758" priority="1785" operator="lessThan">
      <formula>$C148</formula>
    </cfRule>
  </conditionalFormatting>
  <conditionalFormatting sqref="F160">
    <cfRule type="cellIs" dxfId="757" priority="1780" operator="lessThan">
      <formula>$B148</formula>
    </cfRule>
    <cfRule type="cellIs" dxfId="756" priority="1781" operator="greaterThan">
      <formula>$B148</formula>
    </cfRule>
  </conditionalFormatting>
  <conditionalFormatting sqref="H160">
    <cfRule type="cellIs" dxfId="755" priority="1778" operator="lessThan">
      <formula>$B148</formula>
    </cfRule>
    <cfRule type="cellIs" dxfId="754" priority="1779" operator="greaterThan">
      <formula>$B148</formula>
    </cfRule>
  </conditionalFormatting>
  <conditionalFormatting sqref="J160">
    <cfRule type="cellIs" dxfId="753" priority="1772" operator="lessThan">
      <formula>$B148</formula>
    </cfRule>
    <cfRule type="cellIs" dxfId="752" priority="1773" operator="greaterThan">
      <formula>$B148</formula>
    </cfRule>
  </conditionalFormatting>
  <conditionalFormatting sqref="L160">
    <cfRule type="cellIs" dxfId="751" priority="1770" operator="lessThan">
      <formula>$B148</formula>
    </cfRule>
    <cfRule type="cellIs" dxfId="750" priority="1771" operator="greaterThan">
      <formula>$B148</formula>
    </cfRule>
  </conditionalFormatting>
  <conditionalFormatting sqref="N160">
    <cfRule type="cellIs" dxfId="749" priority="1764" operator="lessThan">
      <formula>$B148</formula>
    </cfRule>
    <cfRule type="cellIs" dxfId="748" priority="1765" operator="greaterThan">
      <formula>$B148</formula>
    </cfRule>
  </conditionalFormatting>
  <conditionalFormatting sqref="P160">
    <cfRule type="cellIs" dxfId="747" priority="1762" operator="lessThan">
      <formula>$B148</formula>
    </cfRule>
    <cfRule type="cellIs" dxfId="746" priority="1763" operator="greaterThan">
      <formula>$B148</formula>
    </cfRule>
  </conditionalFormatting>
  <conditionalFormatting sqref="G160">
    <cfRule type="cellIs" dxfId="745" priority="1758" operator="greaterThan">
      <formula>$C148</formula>
    </cfRule>
    <cfRule type="cellIs" dxfId="744" priority="1759" operator="lessThan">
      <formula>$C148</formula>
    </cfRule>
  </conditionalFormatting>
  <conditionalFormatting sqref="I160">
    <cfRule type="cellIs" dxfId="743" priority="1756" operator="greaterThan">
      <formula>$C148</formula>
    </cfRule>
    <cfRule type="cellIs" dxfId="742" priority="1757" operator="lessThan">
      <formula>$C148</formula>
    </cfRule>
  </conditionalFormatting>
  <conditionalFormatting sqref="K160">
    <cfRule type="cellIs" dxfId="741" priority="1750" operator="greaterThan">
      <formula>$C148</formula>
    </cfRule>
    <cfRule type="cellIs" dxfId="740" priority="1751" operator="lessThan">
      <formula>$C148</formula>
    </cfRule>
  </conditionalFormatting>
  <conditionalFormatting sqref="M160">
    <cfRule type="cellIs" dxfId="739" priority="1748" operator="greaterThan">
      <formula>$C148</formula>
    </cfRule>
    <cfRule type="cellIs" dxfId="738" priority="1749" operator="lessThan">
      <formula>$C148</formula>
    </cfRule>
  </conditionalFormatting>
  <conditionalFormatting sqref="O160">
    <cfRule type="cellIs" dxfId="737" priority="1742" operator="greaterThan">
      <formula>$C148</formula>
    </cfRule>
    <cfRule type="cellIs" dxfId="736" priority="1743" operator="lessThan">
      <formula>$C148</formula>
    </cfRule>
  </conditionalFormatting>
  <conditionalFormatting sqref="Q160">
    <cfRule type="cellIs" dxfId="735" priority="1740" operator="greaterThan">
      <formula>$C148</formula>
    </cfRule>
    <cfRule type="cellIs" dxfId="734" priority="1741" operator="lessThan">
      <formula>$C148</formula>
    </cfRule>
  </conditionalFormatting>
  <conditionalFormatting sqref="F149">
    <cfRule type="cellIs" dxfId="733" priority="1727" operator="greaterThan">
      <formula>0</formula>
    </cfRule>
    <cfRule type="cellIs" dxfId="732" priority="1730" operator="lessThan">
      <formula>0</formula>
    </cfRule>
  </conditionalFormatting>
  <conditionalFormatting sqref="G149">
    <cfRule type="cellIs" dxfId="731" priority="1728" operator="lessThan">
      <formula>0</formula>
    </cfRule>
    <cfRule type="cellIs" dxfId="730" priority="1729" operator="greaterThan">
      <formula>0</formula>
    </cfRule>
  </conditionalFormatting>
  <conditionalFormatting sqref="H149">
    <cfRule type="cellIs" dxfId="729" priority="1723" operator="greaterThan">
      <formula>0</formula>
    </cfRule>
    <cfRule type="cellIs" dxfId="728" priority="1726" operator="lessThan">
      <formula>0</formula>
    </cfRule>
  </conditionalFormatting>
  <conditionalFormatting sqref="I149">
    <cfRule type="cellIs" dxfId="727" priority="1724" operator="lessThan">
      <formula>0</formula>
    </cfRule>
    <cfRule type="cellIs" dxfId="726" priority="1725" operator="greaterThan">
      <formula>0</formula>
    </cfRule>
  </conditionalFormatting>
  <conditionalFormatting sqref="J149">
    <cfRule type="cellIs" dxfId="725" priority="1711" operator="greaterThan">
      <formula>0</formula>
    </cfRule>
    <cfRule type="cellIs" dxfId="724" priority="1714" operator="lessThan">
      <formula>0</formula>
    </cfRule>
  </conditionalFormatting>
  <conditionalFormatting sqref="K149">
    <cfRule type="cellIs" dxfId="723" priority="1712" operator="lessThan">
      <formula>0</formula>
    </cfRule>
    <cfRule type="cellIs" dxfId="722" priority="1713" operator="greaterThan">
      <formula>0</formula>
    </cfRule>
  </conditionalFormatting>
  <conditionalFormatting sqref="L149">
    <cfRule type="cellIs" dxfId="721" priority="1707" operator="greaterThan">
      <formula>0</formula>
    </cfRule>
    <cfRule type="cellIs" dxfId="720" priority="1710" operator="lessThan">
      <formula>0</formula>
    </cfRule>
  </conditionalFormatting>
  <conditionalFormatting sqref="M149">
    <cfRule type="cellIs" dxfId="719" priority="1708" operator="lessThan">
      <formula>0</formula>
    </cfRule>
    <cfRule type="cellIs" dxfId="718" priority="1709" operator="greaterThan">
      <formula>0</formula>
    </cfRule>
  </conditionalFormatting>
  <conditionalFormatting sqref="N149">
    <cfRule type="cellIs" dxfId="717" priority="1695" operator="greaterThan">
      <formula>0</formula>
    </cfRule>
    <cfRule type="cellIs" dxfId="716" priority="1698" operator="lessThan">
      <formula>0</formula>
    </cfRule>
  </conditionalFormatting>
  <conditionalFormatting sqref="O149">
    <cfRule type="cellIs" dxfId="715" priority="1696" operator="lessThan">
      <formula>0</formula>
    </cfRule>
    <cfRule type="cellIs" dxfId="714" priority="1697" operator="greaterThan">
      <formula>0</formula>
    </cfRule>
  </conditionalFormatting>
  <conditionalFormatting sqref="P149">
    <cfRule type="cellIs" dxfId="713" priority="1691" operator="greaterThan">
      <formula>0</formula>
    </cfRule>
    <cfRule type="cellIs" dxfId="712" priority="1694" operator="lessThan">
      <formula>0</formula>
    </cfRule>
  </conditionalFormatting>
  <conditionalFormatting sqref="Q149">
    <cfRule type="cellIs" dxfId="711" priority="1692" operator="lessThan">
      <formula>0</formula>
    </cfRule>
    <cfRule type="cellIs" dxfId="710" priority="1693" operator="greaterThan">
      <formula>0</formula>
    </cfRule>
  </conditionalFormatting>
  <conditionalFormatting sqref="F153">
    <cfRule type="cellIs" dxfId="709" priority="1673" operator="greaterThan">
      <formula>0</formula>
    </cfRule>
    <cfRule type="cellIs" dxfId="708" priority="1674" operator="lessThan">
      <formula>0</formula>
    </cfRule>
  </conditionalFormatting>
  <conditionalFormatting sqref="G153">
    <cfRule type="cellIs" dxfId="707" priority="1671" operator="lessThan">
      <formula>0</formula>
    </cfRule>
    <cfRule type="cellIs" dxfId="706" priority="1672" operator="greaterThan">
      <formula>0</formula>
    </cfRule>
  </conditionalFormatting>
  <conditionalFormatting sqref="H153">
    <cfRule type="cellIs" dxfId="705" priority="1669" operator="greaterThan">
      <formula>0</formula>
    </cfRule>
    <cfRule type="cellIs" dxfId="704" priority="1670" operator="lessThan">
      <formula>0</formula>
    </cfRule>
  </conditionalFormatting>
  <conditionalFormatting sqref="I153">
    <cfRule type="cellIs" dxfId="703" priority="1667" operator="lessThan">
      <formula>0</formula>
    </cfRule>
    <cfRule type="cellIs" dxfId="702" priority="1668" operator="greaterThan">
      <formula>0</formula>
    </cfRule>
  </conditionalFormatting>
  <conditionalFormatting sqref="J153">
    <cfRule type="cellIs" dxfId="701" priority="1657" operator="greaterThan">
      <formula>0</formula>
    </cfRule>
    <cfRule type="cellIs" dxfId="700" priority="1658" operator="lessThan">
      <formula>0</formula>
    </cfRule>
  </conditionalFormatting>
  <conditionalFormatting sqref="K153">
    <cfRule type="cellIs" dxfId="699" priority="1655" operator="lessThan">
      <formula>0</formula>
    </cfRule>
    <cfRule type="cellIs" dxfId="698" priority="1656" operator="greaterThan">
      <formula>0</formula>
    </cfRule>
  </conditionalFormatting>
  <conditionalFormatting sqref="L153">
    <cfRule type="cellIs" dxfId="697" priority="1653" operator="greaterThan">
      <formula>0</formula>
    </cfRule>
    <cfRule type="cellIs" dxfId="696" priority="1654" operator="lessThan">
      <formula>0</formula>
    </cfRule>
  </conditionalFormatting>
  <conditionalFormatting sqref="M153">
    <cfRule type="cellIs" dxfId="695" priority="1651" operator="lessThan">
      <formula>0</formula>
    </cfRule>
    <cfRule type="cellIs" dxfId="694" priority="1652" operator="greaterThan">
      <formula>0</formula>
    </cfRule>
  </conditionalFormatting>
  <conditionalFormatting sqref="N153">
    <cfRule type="cellIs" dxfId="693" priority="1641" operator="greaterThan">
      <formula>0</formula>
    </cfRule>
    <cfRule type="cellIs" dxfId="692" priority="1642" operator="lessThan">
      <formula>0</formula>
    </cfRule>
  </conditionalFormatting>
  <conditionalFormatting sqref="O153">
    <cfRule type="cellIs" dxfId="691" priority="1639" operator="lessThan">
      <formula>0</formula>
    </cfRule>
    <cfRule type="cellIs" dxfId="690" priority="1640" operator="greaterThan">
      <formula>0</formula>
    </cfRule>
  </conditionalFormatting>
  <conditionalFormatting sqref="P153">
    <cfRule type="cellIs" dxfId="689" priority="1637" operator="greaterThan">
      <formula>0</formula>
    </cfRule>
    <cfRule type="cellIs" dxfId="688" priority="1638" operator="lessThan">
      <formula>0</formula>
    </cfRule>
  </conditionalFormatting>
  <conditionalFormatting sqref="Q153">
    <cfRule type="cellIs" dxfId="687" priority="1635" operator="lessThan">
      <formula>0</formula>
    </cfRule>
    <cfRule type="cellIs" dxfId="686" priority="1636" operator="greaterThan">
      <formula>0</formula>
    </cfRule>
  </conditionalFormatting>
  <conditionalFormatting sqref="F157">
    <cfRule type="cellIs" dxfId="685" priority="1629" operator="greaterThan">
      <formula>0</formula>
    </cfRule>
    <cfRule type="cellIs" dxfId="684" priority="1630" operator="lessThan">
      <formula>0</formula>
    </cfRule>
  </conditionalFormatting>
  <conditionalFormatting sqref="G157">
    <cfRule type="cellIs" dxfId="683" priority="1627" operator="lessThan">
      <formula>0</formula>
    </cfRule>
    <cfRule type="cellIs" dxfId="682" priority="1628" operator="greaterThan">
      <formula>0</formula>
    </cfRule>
  </conditionalFormatting>
  <conditionalFormatting sqref="H157">
    <cfRule type="cellIs" dxfId="681" priority="1625" operator="greaterThan">
      <formula>0</formula>
    </cfRule>
    <cfRule type="cellIs" dxfId="680" priority="1626" operator="lessThan">
      <formula>0</formula>
    </cfRule>
  </conditionalFormatting>
  <conditionalFormatting sqref="I157">
    <cfRule type="cellIs" dxfId="679" priority="1623" operator="lessThan">
      <formula>0</formula>
    </cfRule>
    <cfRule type="cellIs" dxfId="678" priority="1624" operator="greaterThan">
      <formula>0</formula>
    </cfRule>
  </conditionalFormatting>
  <conditionalFormatting sqref="J157">
    <cfRule type="cellIs" dxfId="677" priority="1613" operator="greaterThan">
      <formula>0</formula>
    </cfRule>
    <cfRule type="cellIs" dxfId="676" priority="1614" operator="lessThan">
      <formula>0</formula>
    </cfRule>
  </conditionalFormatting>
  <conditionalFormatting sqref="K157">
    <cfRule type="cellIs" dxfId="675" priority="1611" operator="lessThan">
      <formula>0</formula>
    </cfRule>
    <cfRule type="cellIs" dxfId="674" priority="1612" operator="greaterThan">
      <formula>0</formula>
    </cfRule>
  </conditionalFormatting>
  <conditionalFormatting sqref="L157">
    <cfRule type="cellIs" dxfId="673" priority="1609" operator="greaterThan">
      <formula>0</formula>
    </cfRule>
    <cfRule type="cellIs" dxfId="672" priority="1610" operator="lessThan">
      <formula>0</formula>
    </cfRule>
  </conditionalFormatting>
  <conditionalFormatting sqref="M157">
    <cfRule type="cellIs" dxfId="671" priority="1607" operator="lessThan">
      <formula>0</formula>
    </cfRule>
    <cfRule type="cellIs" dxfId="670" priority="1608" operator="greaterThan">
      <formula>0</formula>
    </cfRule>
  </conditionalFormatting>
  <conditionalFormatting sqref="N157">
    <cfRule type="cellIs" dxfId="669" priority="1597" operator="greaterThan">
      <formula>0</formula>
    </cfRule>
    <cfRule type="cellIs" dxfId="668" priority="1598" operator="lessThan">
      <formula>0</formula>
    </cfRule>
  </conditionalFormatting>
  <conditionalFormatting sqref="O157">
    <cfRule type="cellIs" dxfId="667" priority="1595" operator="lessThan">
      <formula>0</formula>
    </cfRule>
    <cfRule type="cellIs" dxfId="666" priority="1596" operator="greaterThan">
      <formula>0</formula>
    </cfRule>
  </conditionalFormatting>
  <conditionalFormatting sqref="P157">
    <cfRule type="cellIs" dxfId="665" priority="1593" operator="greaterThan">
      <formula>0</formula>
    </cfRule>
    <cfRule type="cellIs" dxfId="664" priority="1594" operator="lessThan">
      <formula>0</formula>
    </cfRule>
  </conditionalFormatting>
  <conditionalFormatting sqref="Q157">
    <cfRule type="cellIs" dxfId="663" priority="1591" operator="lessThan">
      <formula>0</formula>
    </cfRule>
    <cfRule type="cellIs" dxfId="662" priority="1592" operator="greaterThan">
      <formula>0</formula>
    </cfRule>
  </conditionalFormatting>
  <conditionalFormatting sqref="F161">
    <cfRule type="cellIs" dxfId="661" priority="1585" operator="greaterThan">
      <formula>0</formula>
    </cfRule>
    <cfRule type="cellIs" dxfId="660" priority="1586" operator="lessThan">
      <formula>0</formula>
    </cfRule>
  </conditionalFormatting>
  <conditionalFormatting sqref="G161">
    <cfRule type="cellIs" dxfId="659" priority="1583" operator="lessThan">
      <formula>0</formula>
    </cfRule>
    <cfRule type="cellIs" dxfId="658" priority="1584" operator="greaterThan">
      <formula>0</formula>
    </cfRule>
  </conditionalFormatting>
  <conditionalFormatting sqref="H161">
    <cfRule type="cellIs" dxfId="657" priority="1581" operator="greaterThan">
      <formula>0</formula>
    </cfRule>
    <cfRule type="cellIs" dxfId="656" priority="1582" operator="lessThan">
      <formula>0</formula>
    </cfRule>
  </conditionalFormatting>
  <conditionalFormatting sqref="I161">
    <cfRule type="cellIs" dxfId="655" priority="1579" operator="lessThan">
      <formula>0</formula>
    </cfRule>
    <cfRule type="cellIs" dxfId="654" priority="1580" operator="greaterThan">
      <formula>0</formula>
    </cfRule>
  </conditionalFormatting>
  <conditionalFormatting sqref="J161">
    <cfRule type="cellIs" dxfId="653" priority="1569" operator="greaterThan">
      <formula>0</formula>
    </cfRule>
    <cfRule type="cellIs" dxfId="652" priority="1570" operator="lessThan">
      <formula>0</formula>
    </cfRule>
  </conditionalFormatting>
  <conditionalFormatting sqref="K161">
    <cfRule type="cellIs" dxfId="651" priority="1567" operator="lessThan">
      <formula>0</formula>
    </cfRule>
    <cfRule type="cellIs" dxfId="650" priority="1568" operator="greaterThan">
      <formula>0</formula>
    </cfRule>
  </conditionalFormatting>
  <conditionalFormatting sqref="L161">
    <cfRule type="cellIs" dxfId="649" priority="1565" operator="greaterThan">
      <formula>0</formula>
    </cfRule>
    <cfRule type="cellIs" dxfId="648" priority="1566" operator="lessThan">
      <formula>0</formula>
    </cfRule>
  </conditionalFormatting>
  <conditionalFormatting sqref="M161">
    <cfRule type="cellIs" dxfId="647" priority="1563" operator="lessThan">
      <formula>0</formula>
    </cfRule>
    <cfRule type="cellIs" dxfId="646" priority="1564" operator="greaterThan">
      <formula>0</formula>
    </cfRule>
  </conditionalFormatting>
  <conditionalFormatting sqref="N161">
    <cfRule type="cellIs" dxfId="645" priority="1553" operator="greaterThan">
      <formula>0</formula>
    </cfRule>
    <cfRule type="cellIs" dxfId="644" priority="1554" operator="lessThan">
      <formula>0</formula>
    </cfRule>
  </conditionalFormatting>
  <conditionalFormatting sqref="O161">
    <cfRule type="cellIs" dxfId="643" priority="1551" operator="lessThan">
      <formula>0</formula>
    </cfRule>
    <cfRule type="cellIs" dxfId="642" priority="1552" operator="greaterThan">
      <formula>0</formula>
    </cfRule>
  </conditionalFormatting>
  <conditionalFormatting sqref="P161">
    <cfRule type="cellIs" dxfId="641" priority="1549" operator="greaterThan">
      <formula>0</formula>
    </cfRule>
    <cfRule type="cellIs" dxfId="640" priority="1550" operator="lessThan">
      <formula>0</formula>
    </cfRule>
  </conditionalFormatting>
  <conditionalFormatting sqref="Q161">
    <cfRule type="cellIs" dxfId="639" priority="1547" operator="lessThan">
      <formula>0</formula>
    </cfRule>
    <cfRule type="cellIs" dxfId="638" priority="1548" operator="greaterThan">
      <formula>0</formula>
    </cfRule>
  </conditionalFormatting>
  <conditionalFormatting sqref="F164">
    <cfRule type="cellIs" dxfId="637" priority="1541" operator="lessThan">
      <formula>$B164</formula>
    </cfRule>
    <cfRule type="cellIs" dxfId="636" priority="1542" operator="greaterThan">
      <formula>$B164</formula>
    </cfRule>
  </conditionalFormatting>
  <conditionalFormatting sqref="H164">
    <cfRule type="cellIs" dxfId="635" priority="1539" operator="lessThan">
      <formula>$B164</formula>
    </cfRule>
    <cfRule type="cellIs" dxfId="634" priority="1540" operator="greaterThan">
      <formula>$B164</formula>
    </cfRule>
  </conditionalFormatting>
  <conditionalFormatting sqref="J164">
    <cfRule type="cellIs" dxfId="633" priority="1533" operator="lessThan">
      <formula>$B164</formula>
    </cfRule>
    <cfRule type="cellIs" dxfId="632" priority="1534" operator="greaterThan">
      <formula>$B164</formula>
    </cfRule>
  </conditionalFormatting>
  <conditionalFormatting sqref="L164">
    <cfRule type="cellIs" dxfId="631" priority="1531" operator="lessThan">
      <formula>$B164</formula>
    </cfRule>
    <cfRule type="cellIs" dxfId="630" priority="1532" operator="greaterThan">
      <formula>$B164</formula>
    </cfRule>
  </conditionalFormatting>
  <conditionalFormatting sqref="N164">
    <cfRule type="cellIs" dxfId="629" priority="1525" operator="lessThan">
      <formula>$B164</formula>
    </cfRule>
    <cfRule type="cellIs" dxfId="628" priority="1526" operator="greaterThan">
      <formula>$B164</formula>
    </cfRule>
  </conditionalFormatting>
  <conditionalFormatting sqref="P164">
    <cfRule type="cellIs" dxfId="627" priority="1523" operator="lessThan">
      <formula>$B164</formula>
    </cfRule>
    <cfRule type="cellIs" dxfId="626" priority="1524" operator="greaterThan">
      <formula>$B164</formula>
    </cfRule>
  </conditionalFormatting>
  <conditionalFormatting sqref="G164">
    <cfRule type="cellIs" dxfId="625" priority="1517" operator="greaterThan">
      <formula>$C164</formula>
    </cfRule>
    <cfRule type="cellIs" dxfId="624" priority="1518" operator="lessThan">
      <formula>$C164</formula>
    </cfRule>
  </conditionalFormatting>
  <conditionalFormatting sqref="I164">
    <cfRule type="cellIs" dxfId="623" priority="1515" operator="greaterThan">
      <formula>$C164</formula>
    </cfRule>
    <cfRule type="cellIs" dxfId="622" priority="1516" operator="lessThan">
      <formula>$C164</formula>
    </cfRule>
  </conditionalFormatting>
  <conditionalFormatting sqref="K164">
    <cfRule type="cellIs" dxfId="621" priority="1509" operator="greaterThan">
      <formula>$C164</formula>
    </cfRule>
    <cfRule type="cellIs" dxfId="620" priority="1510" operator="lessThan">
      <formula>$C164</formula>
    </cfRule>
  </conditionalFormatting>
  <conditionalFormatting sqref="M164">
    <cfRule type="cellIs" dxfId="619" priority="1507" operator="greaterThan">
      <formula>$C164</formula>
    </cfRule>
    <cfRule type="cellIs" dxfId="618" priority="1508" operator="lessThan">
      <formula>$C164</formula>
    </cfRule>
  </conditionalFormatting>
  <conditionalFormatting sqref="O164">
    <cfRule type="cellIs" dxfId="617" priority="1501" operator="greaterThan">
      <formula>$C164</formula>
    </cfRule>
    <cfRule type="cellIs" dxfId="616" priority="1502" operator="lessThan">
      <formula>$C164</formula>
    </cfRule>
  </conditionalFormatting>
  <conditionalFormatting sqref="Q164">
    <cfRule type="cellIs" dxfId="615" priority="1499" operator="greaterThan">
      <formula>$C164</formula>
    </cfRule>
    <cfRule type="cellIs" dxfId="614" priority="1500" operator="lessThan">
      <formula>$C164</formula>
    </cfRule>
  </conditionalFormatting>
  <conditionalFormatting sqref="F168">
    <cfRule type="cellIs" dxfId="613" priority="1483" operator="lessThan">
      <formula>$B164</formula>
    </cfRule>
    <cfRule type="cellIs" dxfId="612" priority="1484" operator="greaterThan">
      <formula>$B164</formula>
    </cfRule>
  </conditionalFormatting>
  <conditionalFormatting sqref="H168">
    <cfRule type="cellIs" dxfId="611" priority="1481" operator="lessThan">
      <formula>$B164</formula>
    </cfRule>
    <cfRule type="cellIs" dxfId="610" priority="1482" operator="greaterThan">
      <formula>$B164</formula>
    </cfRule>
  </conditionalFormatting>
  <conditionalFormatting sqref="J168">
    <cfRule type="cellIs" dxfId="609" priority="1475" operator="lessThan">
      <formula>$B164</formula>
    </cfRule>
    <cfRule type="cellIs" dxfId="608" priority="1476" operator="greaterThan">
      <formula>$B164</formula>
    </cfRule>
  </conditionalFormatting>
  <conditionalFormatting sqref="L168">
    <cfRule type="cellIs" dxfId="607" priority="1473" operator="lessThan">
      <formula>$B164</formula>
    </cfRule>
    <cfRule type="cellIs" dxfId="606" priority="1474" operator="greaterThan">
      <formula>$B164</formula>
    </cfRule>
  </conditionalFormatting>
  <conditionalFormatting sqref="N168">
    <cfRule type="cellIs" dxfId="605" priority="1467" operator="lessThan">
      <formula>$B164</formula>
    </cfRule>
    <cfRule type="cellIs" dxfId="604" priority="1468" operator="greaterThan">
      <formula>$B164</formula>
    </cfRule>
  </conditionalFormatting>
  <conditionalFormatting sqref="P168">
    <cfRule type="cellIs" dxfId="603" priority="1465" operator="lessThan">
      <formula>$B164</formula>
    </cfRule>
    <cfRule type="cellIs" dxfId="602" priority="1466" operator="greaterThan">
      <formula>$B164</formula>
    </cfRule>
  </conditionalFormatting>
  <conditionalFormatting sqref="G168">
    <cfRule type="cellIs" dxfId="601" priority="1461" operator="greaterThan">
      <formula>$C164</formula>
    </cfRule>
    <cfRule type="cellIs" dxfId="600" priority="1462" operator="lessThan">
      <formula>$C164</formula>
    </cfRule>
  </conditionalFormatting>
  <conditionalFormatting sqref="I168">
    <cfRule type="cellIs" dxfId="599" priority="1459" operator="greaterThan">
      <formula>$C164</formula>
    </cfRule>
    <cfRule type="cellIs" dxfId="598" priority="1460" operator="lessThan">
      <formula>$C164</formula>
    </cfRule>
  </conditionalFormatting>
  <conditionalFormatting sqref="K168">
    <cfRule type="cellIs" dxfId="597" priority="1453" operator="greaterThan">
      <formula>$C164</formula>
    </cfRule>
    <cfRule type="cellIs" dxfId="596" priority="1454" operator="lessThan">
      <formula>$C164</formula>
    </cfRule>
  </conditionalFormatting>
  <conditionalFormatting sqref="M168">
    <cfRule type="cellIs" dxfId="595" priority="1451" operator="greaterThan">
      <formula>$C164</formula>
    </cfRule>
    <cfRule type="cellIs" dxfId="594" priority="1452" operator="lessThan">
      <formula>$C164</formula>
    </cfRule>
  </conditionalFormatting>
  <conditionalFormatting sqref="O168">
    <cfRule type="cellIs" dxfId="593" priority="1445" operator="greaterThan">
      <formula>$C164</formula>
    </cfRule>
    <cfRule type="cellIs" dxfId="592" priority="1446" operator="lessThan">
      <formula>$C164</formula>
    </cfRule>
  </conditionalFormatting>
  <conditionalFormatting sqref="Q168">
    <cfRule type="cellIs" dxfId="591" priority="1443" operator="greaterThan">
      <formula>$C164</formula>
    </cfRule>
    <cfRule type="cellIs" dxfId="590" priority="1444" operator="lessThan">
      <formula>$C164</formula>
    </cfRule>
  </conditionalFormatting>
  <conditionalFormatting sqref="F172">
    <cfRule type="cellIs" dxfId="589" priority="1439" operator="lessThan">
      <formula>$B164</formula>
    </cfRule>
    <cfRule type="cellIs" dxfId="588" priority="1440" operator="greaterThan">
      <formula>$B164</formula>
    </cfRule>
  </conditionalFormatting>
  <conditionalFormatting sqref="H172">
    <cfRule type="cellIs" dxfId="587" priority="1437" operator="lessThan">
      <formula>$B164</formula>
    </cfRule>
    <cfRule type="cellIs" dxfId="586" priority="1438" operator="greaterThan">
      <formula>$B164</formula>
    </cfRule>
  </conditionalFormatting>
  <conditionalFormatting sqref="J172">
    <cfRule type="cellIs" dxfId="585" priority="1431" operator="lessThan">
      <formula>$B164</formula>
    </cfRule>
    <cfRule type="cellIs" dxfId="584" priority="1432" operator="greaterThan">
      <formula>$B164</formula>
    </cfRule>
  </conditionalFormatting>
  <conditionalFormatting sqref="L172">
    <cfRule type="cellIs" dxfId="583" priority="1429" operator="lessThan">
      <formula>$B164</formula>
    </cfRule>
    <cfRule type="cellIs" dxfId="582" priority="1430" operator="greaterThan">
      <formula>$B164</formula>
    </cfRule>
  </conditionalFormatting>
  <conditionalFormatting sqref="N172">
    <cfRule type="cellIs" dxfId="581" priority="1423" operator="lessThan">
      <formula>$B164</formula>
    </cfRule>
    <cfRule type="cellIs" dxfId="580" priority="1424" operator="greaterThan">
      <formula>$B164</formula>
    </cfRule>
  </conditionalFormatting>
  <conditionalFormatting sqref="P172">
    <cfRule type="cellIs" dxfId="579" priority="1421" operator="lessThan">
      <formula>$B164</formula>
    </cfRule>
    <cfRule type="cellIs" dxfId="578" priority="1422" operator="greaterThan">
      <formula>$B164</formula>
    </cfRule>
  </conditionalFormatting>
  <conditionalFormatting sqref="G172">
    <cfRule type="cellIs" dxfId="577" priority="1417" operator="greaterThan">
      <formula>$C164</formula>
    </cfRule>
    <cfRule type="cellIs" dxfId="576" priority="1418" operator="lessThan">
      <formula>$C164</formula>
    </cfRule>
  </conditionalFormatting>
  <conditionalFormatting sqref="I172">
    <cfRule type="cellIs" dxfId="575" priority="1415" operator="greaterThan">
      <formula>$C164</formula>
    </cfRule>
    <cfRule type="cellIs" dxfId="574" priority="1416" operator="lessThan">
      <formula>$C164</formula>
    </cfRule>
  </conditionalFormatting>
  <conditionalFormatting sqref="K172">
    <cfRule type="cellIs" dxfId="573" priority="1409" operator="greaterThan">
      <formula>$C164</formula>
    </cfRule>
    <cfRule type="cellIs" dxfId="572" priority="1410" operator="lessThan">
      <formula>$C164</formula>
    </cfRule>
  </conditionalFormatting>
  <conditionalFormatting sqref="M172">
    <cfRule type="cellIs" dxfId="571" priority="1407" operator="greaterThan">
      <formula>$C164</formula>
    </cfRule>
    <cfRule type="cellIs" dxfId="570" priority="1408" operator="lessThan">
      <formula>$C164</formula>
    </cfRule>
  </conditionalFormatting>
  <conditionalFormatting sqref="O172">
    <cfRule type="cellIs" dxfId="569" priority="1401" operator="greaterThan">
      <formula>$C164</formula>
    </cfRule>
    <cfRule type="cellIs" dxfId="568" priority="1402" operator="lessThan">
      <formula>$C164</formula>
    </cfRule>
  </conditionalFormatting>
  <conditionalFormatting sqref="Q172">
    <cfRule type="cellIs" dxfId="567" priority="1399" operator="greaterThan">
      <formula>$C164</formula>
    </cfRule>
    <cfRule type="cellIs" dxfId="566" priority="1400" operator="lessThan">
      <formula>$C164</formula>
    </cfRule>
  </conditionalFormatting>
  <conditionalFormatting sqref="F176">
    <cfRule type="cellIs" dxfId="565" priority="1395" operator="lessThan">
      <formula>$B164</formula>
    </cfRule>
    <cfRule type="cellIs" dxfId="564" priority="1396" operator="greaterThan">
      <formula>$B164</formula>
    </cfRule>
  </conditionalFormatting>
  <conditionalFormatting sqref="H176">
    <cfRule type="cellIs" dxfId="563" priority="1393" operator="lessThan">
      <formula>$B164</formula>
    </cfRule>
    <cfRule type="cellIs" dxfId="562" priority="1394" operator="greaterThan">
      <formula>$B164</formula>
    </cfRule>
  </conditionalFormatting>
  <conditionalFormatting sqref="J176">
    <cfRule type="cellIs" dxfId="561" priority="1387" operator="lessThan">
      <formula>$B164</formula>
    </cfRule>
    <cfRule type="cellIs" dxfId="560" priority="1388" operator="greaterThan">
      <formula>$B164</formula>
    </cfRule>
  </conditionalFormatting>
  <conditionalFormatting sqref="L176">
    <cfRule type="cellIs" dxfId="559" priority="1385" operator="lessThan">
      <formula>$B164</formula>
    </cfRule>
    <cfRule type="cellIs" dxfId="558" priority="1386" operator="greaterThan">
      <formula>$B164</formula>
    </cfRule>
  </conditionalFormatting>
  <conditionalFormatting sqref="N176">
    <cfRule type="cellIs" dxfId="557" priority="1379" operator="lessThan">
      <formula>$B164</formula>
    </cfRule>
    <cfRule type="cellIs" dxfId="556" priority="1380" operator="greaterThan">
      <formula>$B164</formula>
    </cfRule>
  </conditionalFormatting>
  <conditionalFormatting sqref="P176">
    <cfRule type="cellIs" dxfId="555" priority="1377" operator="lessThan">
      <formula>$B164</formula>
    </cfRule>
    <cfRule type="cellIs" dxfId="554" priority="1378" operator="greaterThan">
      <formula>$B164</formula>
    </cfRule>
  </conditionalFormatting>
  <conditionalFormatting sqref="G176">
    <cfRule type="cellIs" dxfId="553" priority="1373" operator="greaterThan">
      <formula>$C164</formula>
    </cfRule>
    <cfRule type="cellIs" dxfId="552" priority="1374" operator="lessThan">
      <formula>$C164</formula>
    </cfRule>
  </conditionalFormatting>
  <conditionalFormatting sqref="I176">
    <cfRule type="cellIs" dxfId="551" priority="1371" operator="greaterThan">
      <formula>$C164</formula>
    </cfRule>
    <cfRule type="cellIs" dxfId="550" priority="1372" operator="lessThan">
      <formula>$C164</formula>
    </cfRule>
  </conditionalFormatting>
  <conditionalFormatting sqref="K176">
    <cfRule type="cellIs" dxfId="549" priority="1365" operator="greaterThan">
      <formula>$C164</formula>
    </cfRule>
    <cfRule type="cellIs" dxfId="548" priority="1366" operator="lessThan">
      <formula>$C164</formula>
    </cfRule>
  </conditionalFormatting>
  <conditionalFormatting sqref="M176">
    <cfRule type="cellIs" dxfId="547" priority="1363" operator="greaterThan">
      <formula>$C164</formula>
    </cfRule>
    <cfRule type="cellIs" dxfId="546" priority="1364" operator="lessThan">
      <formula>$C164</formula>
    </cfRule>
  </conditionalFormatting>
  <conditionalFormatting sqref="O176">
    <cfRule type="cellIs" dxfId="545" priority="1357" operator="greaterThan">
      <formula>$C164</formula>
    </cfRule>
    <cfRule type="cellIs" dxfId="544" priority="1358" operator="lessThan">
      <formula>$C164</formula>
    </cfRule>
  </conditionalFormatting>
  <conditionalFormatting sqref="Q176">
    <cfRule type="cellIs" dxfId="543" priority="1355" operator="greaterThan">
      <formula>$C164</formula>
    </cfRule>
    <cfRule type="cellIs" dxfId="542" priority="1356" operator="lessThan">
      <formula>$C164</formula>
    </cfRule>
  </conditionalFormatting>
  <conditionalFormatting sqref="F165">
    <cfRule type="cellIs" dxfId="541" priority="1342" operator="greaterThan">
      <formula>0</formula>
    </cfRule>
    <cfRule type="cellIs" dxfId="540" priority="1345" operator="lessThan">
      <formula>0</formula>
    </cfRule>
  </conditionalFormatting>
  <conditionalFormatting sqref="G165">
    <cfRule type="cellIs" dxfId="539" priority="1343" operator="lessThan">
      <formula>0</formula>
    </cfRule>
    <cfRule type="cellIs" dxfId="538" priority="1344" operator="greaterThan">
      <formula>0</formula>
    </cfRule>
  </conditionalFormatting>
  <conditionalFormatting sqref="H165">
    <cfRule type="cellIs" dxfId="537" priority="1338" operator="greaterThan">
      <formula>0</formula>
    </cfRule>
    <cfRule type="cellIs" dxfId="536" priority="1341" operator="lessThan">
      <formula>0</formula>
    </cfRule>
  </conditionalFormatting>
  <conditionalFormatting sqref="I165">
    <cfRule type="cellIs" dxfId="535" priority="1339" operator="lessThan">
      <formula>0</formula>
    </cfRule>
    <cfRule type="cellIs" dxfId="534" priority="1340" operator="greaterThan">
      <formula>0</formula>
    </cfRule>
  </conditionalFormatting>
  <conditionalFormatting sqref="J165">
    <cfRule type="cellIs" dxfId="533" priority="1326" operator="greaterThan">
      <formula>0</formula>
    </cfRule>
    <cfRule type="cellIs" dxfId="532" priority="1329" operator="lessThan">
      <formula>0</formula>
    </cfRule>
  </conditionalFormatting>
  <conditionalFormatting sqref="K165">
    <cfRule type="cellIs" dxfId="531" priority="1327" operator="lessThan">
      <formula>0</formula>
    </cfRule>
    <cfRule type="cellIs" dxfId="530" priority="1328" operator="greaterThan">
      <formula>0</formula>
    </cfRule>
  </conditionalFormatting>
  <conditionalFormatting sqref="L165">
    <cfRule type="cellIs" dxfId="529" priority="1322" operator="greaterThan">
      <formula>0</formula>
    </cfRule>
    <cfRule type="cellIs" dxfId="528" priority="1325" operator="lessThan">
      <formula>0</formula>
    </cfRule>
  </conditionalFormatting>
  <conditionalFormatting sqref="M165">
    <cfRule type="cellIs" dxfId="527" priority="1323" operator="lessThan">
      <formula>0</formula>
    </cfRule>
    <cfRule type="cellIs" dxfId="526" priority="1324" operator="greaterThan">
      <formula>0</formula>
    </cfRule>
  </conditionalFormatting>
  <conditionalFormatting sqref="N165">
    <cfRule type="cellIs" dxfId="525" priority="1310" operator="greaterThan">
      <formula>0</formula>
    </cfRule>
    <cfRule type="cellIs" dxfId="524" priority="1313" operator="lessThan">
      <formula>0</formula>
    </cfRule>
  </conditionalFormatting>
  <conditionalFormatting sqref="O165">
    <cfRule type="cellIs" dxfId="523" priority="1311" operator="lessThan">
      <formula>0</formula>
    </cfRule>
    <cfRule type="cellIs" dxfId="522" priority="1312" operator="greaterThan">
      <formula>0</formula>
    </cfRule>
  </conditionalFormatting>
  <conditionalFormatting sqref="P165">
    <cfRule type="cellIs" dxfId="521" priority="1306" operator="greaterThan">
      <formula>0</formula>
    </cfRule>
    <cfRule type="cellIs" dxfId="520" priority="1309" operator="lessThan">
      <formula>0</formula>
    </cfRule>
  </conditionalFormatting>
  <conditionalFormatting sqref="Q165">
    <cfRule type="cellIs" dxfId="519" priority="1307" operator="lessThan">
      <formula>0</formula>
    </cfRule>
    <cfRule type="cellIs" dxfId="518" priority="1308" operator="greaterThan">
      <formula>0</formula>
    </cfRule>
  </conditionalFormatting>
  <conditionalFormatting sqref="F169">
    <cfRule type="cellIs" dxfId="517" priority="1288" operator="greaterThan">
      <formula>0</formula>
    </cfRule>
    <cfRule type="cellIs" dxfId="516" priority="1289" operator="lessThan">
      <formula>0</formula>
    </cfRule>
  </conditionalFormatting>
  <conditionalFormatting sqref="G169">
    <cfRule type="cellIs" dxfId="515" priority="1286" operator="lessThan">
      <formula>0</formula>
    </cfRule>
    <cfRule type="cellIs" dxfId="514" priority="1287" operator="greaterThan">
      <formula>0</formula>
    </cfRule>
  </conditionalFormatting>
  <conditionalFormatting sqref="H169">
    <cfRule type="cellIs" dxfId="513" priority="1284" operator="greaterThan">
      <formula>0</formula>
    </cfRule>
    <cfRule type="cellIs" dxfId="512" priority="1285" operator="lessThan">
      <formula>0</formula>
    </cfRule>
  </conditionalFormatting>
  <conditionalFormatting sqref="I169">
    <cfRule type="cellIs" dxfId="511" priority="1282" operator="lessThan">
      <formula>0</formula>
    </cfRule>
    <cfRule type="cellIs" dxfId="510" priority="1283" operator="greaterThan">
      <formula>0</formula>
    </cfRule>
  </conditionalFormatting>
  <conditionalFormatting sqref="J169">
    <cfRule type="cellIs" dxfId="509" priority="1272" operator="greaterThan">
      <formula>0</formula>
    </cfRule>
    <cfRule type="cellIs" dxfId="508" priority="1273" operator="lessThan">
      <formula>0</formula>
    </cfRule>
  </conditionalFormatting>
  <conditionalFormatting sqref="K169">
    <cfRule type="cellIs" dxfId="507" priority="1270" operator="lessThan">
      <formula>0</formula>
    </cfRule>
    <cfRule type="cellIs" dxfId="506" priority="1271" operator="greaterThan">
      <formula>0</formula>
    </cfRule>
  </conditionalFormatting>
  <conditionalFormatting sqref="L169">
    <cfRule type="cellIs" dxfId="505" priority="1268" operator="greaterThan">
      <formula>0</formula>
    </cfRule>
    <cfRule type="cellIs" dxfId="504" priority="1269" operator="lessThan">
      <formula>0</formula>
    </cfRule>
  </conditionalFormatting>
  <conditionalFormatting sqref="M169">
    <cfRule type="cellIs" dxfId="503" priority="1266" operator="lessThan">
      <formula>0</formula>
    </cfRule>
    <cfRule type="cellIs" dxfId="502" priority="1267" operator="greaterThan">
      <formula>0</formula>
    </cfRule>
  </conditionalFormatting>
  <conditionalFormatting sqref="N169">
    <cfRule type="cellIs" dxfId="501" priority="1256" operator="greaterThan">
      <formula>0</formula>
    </cfRule>
    <cfRule type="cellIs" dxfId="500" priority="1257" operator="lessThan">
      <formula>0</formula>
    </cfRule>
  </conditionalFormatting>
  <conditionalFormatting sqref="O169">
    <cfRule type="cellIs" dxfId="499" priority="1254" operator="lessThan">
      <formula>0</formula>
    </cfRule>
    <cfRule type="cellIs" dxfId="498" priority="1255" operator="greaterThan">
      <formula>0</formula>
    </cfRule>
  </conditionalFormatting>
  <conditionalFormatting sqref="P169">
    <cfRule type="cellIs" dxfId="497" priority="1252" operator="greaterThan">
      <formula>0</formula>
    </cfRule>
    <cfRule type="cellIs" dxfId="496" priority="1253" operator="lessThan">
      <formula>0</formula>
    </cfRule>
  </conditionalFormatting>
  <conditionalFormatting sqref="Q169">
    <cfRule type="cellIs" dxfId="495" priority="1250" operator="lessThan">
      <formula>0</formula>
    </cfRule>
    <cfRule type="cellIs" dxfId="494" priority="1251" operator="greaterThan">
      <formula>0</formula>
    </cfRule>
  </conditionalFormatting>
  <conditionalFormatting sqref="F173">
    <cfRule type="cellIs" dxfId="493" priority="1244" operator="greaterThan">
      <formula>0</formula>
    </cfRule>
    <cfRule type="cellIs" dxfId="492" priority="1245" operator="lessThan">
      <formula>0</formula>
    </cfRule>
  </conditionalFormatting>
  <conditionalFormatting sqref="G173">
    <cfRule type="cellIs" dxfId="491" priority="1242" operator="lessThan">
      <formula>0</formula>
    </cfRule>
    <cfRule type="cellIs" dxfId="490" priority="1243" operator="greaterThan">
      <formula>0</formula>
    </cfRule>
  </conditionalFormatting>
  <conditionalFormatting sqref="H173">
    <cfRule type="cellIs" dxfId="489" priority="1240" operator="greaterThan">
      <formula>0</formula>
    </cfRule>
    <cfRule type="cellIs" dxfId="488" priority="1241" operator="lessThan">
      <formula>0</formula>
    </cfRule>
  </conditionalFormatting>
  <conditionalFormatting sqref="I173">
    <cfRule type="cellIs" dxfId="487" priority="1238" operator="lessThan">
      <formula>0</formula>
    </cfRule>
    <cfRule type="cellIs" dxfId="486" priority="1239" operator="greaterThan">
      <formula>0</formula>
    </cfRule>
  </conditionalFormatting>
  <conditionalFormatting sqref="J173">
    <cfRule type="cellIs" dxfId="485" priority="1228" operator="greaterThan">
      <formula>0</formula>
    </cfRule>
    <cfRule type="cellIs" dxfId="484" priority="1229" operator="lessThan">
      <formula>0</formula>
    </cfRule>
  </conditionalFormatting>
  <conditionalFormatting sqref="K173">
    <cfRule type="cellIs" dxfId="483" priority="1226" operator="lessThan">
      <formula>0</formula>
    </cfRule>
    <cfRule type="cellIs" dxfId="482" priority="1227" operator="greaterThan">
      <formula>0</formula>
    </cfRule>
  </conditionalFormatting>
  <conditionalFormatting sqref="L173">
    <cfRule type="cellIs" dxfId="481" priority="1224" operator="greaterThan">
      <formula>0</formula>
    </cfRule>
    <cfRule type="cellIs" dxfId="480" priority="1225" operator="lessThan">
      <formula>0</formula>
    </cfRule>
  </conditionalFormatting>
  <conditionalFormatting sqref="M173">
    <cfRule type="cellIs" dxfId="479" priority="1222" operator="lessThan">
      <formula>0</formula>
    </cfRule>
    <cfRule type="cellIs" dxfId="478" priority="1223" operator="greaterThan">
      <formula>0</formula>
    </cfRule>
  </conditionalFormatting>
  <conditionalFormatting sqref="N173">
    <cfRule type="cellIs" dxfId="477" priority="1212" operator="greaterThan">
      <formula>0</formula>
    </cfRule>
    <cfRule type="cellIs" dxfId="476" priority="1213" operator="lessThan">
      <formula>0</formula>
    </cfRule>
  </conditionalFormatting>
  <conditionalFormatting sqref="O173">
    <cfRule type="cellIs" dxfId="475" priority="1210" operator="lessThan">
      <formula>0</formula>
    </cfRule>
    <cfRule type="cellIs" dxfId="474" priority="1211" operator="greaterThan">
      <formula>0</formula>
    </cfRule>
  </conditionalFormatting>
  <conditionalFormatting sqref="P173">
    <cfRule type="cellIs" dxfId="473" priority="1208" operator="greaterThan">
      <formula>0</formula>
    </cfRule>
    <cfRule type="cellIs" dxfId="472" priority="1209" operator="lessThan">
      <formula>0</formula>
    </cfRule>
  </conditionalFormatting>
  <conditionalFormatting sqref="Q173">
    <cfRule type="cellIs" dxfId="471" priority="1206" operator="lessThan">
      <formula>0</formula>
    </cfRule>
    <cfRule type="cellIs" dxfId="470" priority="1207" operator="greaterThan">
      <formula>0</formula>
    </cfRule>
  </conditionalFormatting>
  <conditionalFormatting sqref="F177">
    <cfRule type="cellIs" dxfId="469" priority="1200" operator="greaterThan">
      <formula>0</formula>
    </cfRule>
    <cfRule type="cellIs" dxfId="468" priority="1201" operator="lessThan">
      <formula>0</formula>
    </cfRule>
  </conditionalFormatting>
  <conditionalFormatting sqref="G177">
    <cfRule type="cellIs" dxfId="467" priority="1198" operator="lessThan">
      <formula>0</formula>
    </cfRule>
    <cfRule type="cellIs" dxfId="466" priority="1199" operator="greaterThan">
      <formula>0</formula>
    </cfRule>
  </conditionalFormatting>
  <conditionalFormatting sqref="H177">
    <cfRule type="cellIs" dxfId="465" priority="1196" operator="greaterThan">
      <formula>0</formula>
    </cfRule>
    <cfRule type="cellIs" dxfId="464" priority="1197" operator="lessThan">
      <formula>0</formula>
    </cfRule>
  </conditionalFormatting>
  <conditionalFormatting sqref="I177">
    <cfRule type="cellIs" dxfId="463" priority="1194" operator="lessThan">
      <formula>0</formula>
    </cfRule>
    <cfRule type="cellIs" dxfId="462" priority="1195" operator="greaterThan">
      <formula>0</formula>
    </cfRule>
  </conditionalFormatting>
  <conditionalFormatting sqref="J177">
    <cfRule type="cellIs" dxfId="461" priority="1184" operator="greaterThan">
      <formula>0</formula>
    </cfRule>
    <cfRule type="cellIs" dxfId="460" priority="1185" operator="lessThan">
      <formula>0</formula>
    </cfRule>
  </conditionalFormatting>
  <conditionalFormatting sqref="K177">
    <cfRule type="cellIs" dxfId="459" priority="1182" operator="lessThan">
      <formula>0</formula>
    </cfRule>
    <cfRule type="cellIs" dxfId="458" priority="1183" operator="greaterThan">
      <formula>0</formula>
    </cfRule>
  </conditionalFormatting>
  <conditionalFormatting sqref="L177">
    <cfRule type="cellIs" dxfId="457" priority="1180" operator="greaterThan">
      <formula>0</formula>
    </cfRule>
    <cfRule type="cellIs" dxfId="456" priority="1181" operator="lessThan">
      <formula>0</formula>
    </cfRule>
  </conditionalFormatting>
  <conditionalFormatting sqref="M177">
    <cfRule type="cellIs" dxfId="455" priority="1178" operator="lessThan">
      <formula>0</formula>
    </cfRule>
    <cfRule type="cellIs" dxfId="454" priority="1179" operator="greaterThan">
      <formula>0</formula>
    </cfRule>
  </conditionalFormatting>
  <conditionalFormatting sqref="N177">
    <cfRule type="cellIs" dxfId="453" priority="1168" operator="greaterThan">
      <formula>0</formula>
    </cfRule>
    <cfRule type="cellIs" dxfId="452" priority="1169" operator="lessThan">
      <formula>0</formula>
    </cfRule>
  </conditionalFormatting>
  <conditionalFormatting sqref="O177">
    <cfRule type="cellIs" dxfId="451" priority="1166" operator="lessThan">
      <formula>0</formula>
    </cfRule>
    <cfRule type="cellIs" dxfId="450" priority="1167" operator="greaterThan">
      <formula>0</formula>
    </cfRule>
  </conditionalFormatting>
  <conditionalFormatting sqref="P177">
    <cfRule type="cellIs" dxfId="449" priority="1164" operator="greaterThan">
      <formula>0</formula>
    </cfRule>
    <cfRule type="cellIs" dxfId="448" priority="1165" operator="lessThan">
      <formula>0</formula>
    </cfRule>
  </conditionalFormatting>
  <conditionalFormatting sqref="Q177">
    <cfRule type="cellIs" dxfId="447" priority="1162" operator="lessThan">
      <formula>0</formula>
    </cfRule>
    <cfRule type="cellIs" dxfId="446" priority="1163" operator="greaterThan">
      <formula>0</formula>
    </cfRule>
  </conditionalFormatting>
  <conditionalFormatting sqref="F180">
    <cfRule type="cellIs" dxfId="445" priority="1156" operator="lessThan">
      <formula>$B180</formula>
    </cfRule>
    <cfRule type="cellIs" dxfId="444" priority="1157" operator="greaterThan">
      <formula>$B180</formula>
    </cfRule>
  </conditionalFormatting>
  <conditionalFormatting sqref="H180">
    <cfRule type="cellIs" dxfId="443" priority="1154" operator="lessThan">
      <formula>$B180</formula>
    </cfRule>
    <cfRule type="cellIs" dxfId="442" priority="1155" operator="greaterThan">
      <formula>$B180</formula>
    </cfRule>
  </conditionalFormatting>
  <conditionalFormatting sqref="J180">
    <cfRule type="cellIs" dxfId="441" priority="1148" operator="lessThan">
      <formula>$B180</formula>
    </cfRule>
    <cfRule type="cellIs" dxfId="440" priority="1149" operator="greaterThan">
      <formula>$B180</formula>
    </cfRule>
  </conditionalFormatting>
  <conditionalFormatting sqref="L180">
    <cfRule type="cellIs" dxfId="439" priority="1146" operator="lessThan">
      <formula>$B180</formula>
    </cfRule>
    <cfRule type="cellIs" dxfId="438" priority="1147" operator="greaterThan">
      <formula>$B180</formula>
    </cfRule>
  </conditionalFormatting>
  <conditionalFormatting sqref="N180">
    <cfRule type="cellIs" dxfId="437" priority="1140" operator="lessThan">
      <formula>$B180</formula>
    </cfRule>
    <cfRule type="cellIs" dxfId="436" priority="1141" operator="greaterThan">
      <formula>$B180</formula>
    </cfRule>
  </conditionalFormatting>
  <conditionalFormatting sqref="P180">
    <cfRule type="cellIs" dxfId="435" priority="1138" operator="lessThan">
      <formula>$B180</formula>
    </cfRule>
    <cfRule type="cellIs" dxfId="434" priority="1139" operator="greaterThan">
      <formula>$B180</formula>
    </cfRule>
  </conditionalFormatting>
  <conditionalFormatting sqref="G180">
    <cfRule type="cellIs" dxfId="433" priority="1132" operator="greaterThan">
      <formula>$C180</formula>
    </cfRule>
    <cfRule type="cellIs" dxfId="432" priority="1133" operator="lessThan">
      <formula>$C180</formula>
    </cfRule>
  </conditionalFormatting>
  <conditionalFormatting sqref="I180">
    <cfRule type="cellIs" dxfId="431" priority="1130" operator="greaterThan">
      <formula>$C180</formula>
    </cfRule>
    <cfRule type="cellIs" dxfId="430" priority="1131" operator="lessThan">
      <formula>$C180</formula>
    </cfRule>
  </conditionalFormatting>
  <conditionalFormatting sqref="K180">
    <cfRule type="cellIs" dxfId="429" priority="1124" operator="greaterThan">
      <formula>$C180</formula>
    </cfRule>
    <cfRule type="cellIs" dxfId="428" priority="1125" operator="lessThan">
      <formula>$C180</formula>
    </cfRule>
  </conditionalFormatting>
  <conditionalFormatting sqref="M180">
    <cfRule type="cellIs" dxfId="427" priority="1122" operator="greaterThan">
      <formula>$C180</formula>
    </cfRule>
    <cfRule type="cellIs" dxfId="426" priority="1123" operator="lessThan">
      <formula>$C180</formula>
    </cfRule>
  </conditionalFormatting>
  <conditionalFormatting sqref="O180">
    <cfRule type="cellIs" dxfId="425" priority="1116" operator="greaterThan">
      <formula>$C180</formula>
    </cfRule>
    <cfRule type="cellIs" dxfId="424" priority="1117" operator="lessThan">
      <formula>$C180</formula>
    </cfRule>
  </conditionalFormatting>
  <conditionalFormatting sqref="Q180">
    <cfRule type="cellIs" dxfId="423" priority="1114" operator="greaterThan">
      <formula>$C180</formula>
    </cfRule>
    <cfRule type="cellIs" dxfId="422" priority="1115" operator="lessThan">
      <formula>$C180</formula>
    </cfRule>
  </conditionalFormatting>
  <conditionalFormatting sqref="F184">
    <cfRule type="cellIs" dxfId="421" priority="1098" operator="lessThan">
      <formula>$B180</formula>
    </cfRule>
    <cfRule type="cellIs" dxfId="420" priority="1099" operator="greaterThan">
      <formula>$B180</formula>
    </cfRule>
  </conditionalFormatting>
  <conditionalFormatting sqref="H184">
    <cfRule type="cellIs" dxfId="419" priority="1096" operator="lessThan">
      <formula>$B180</formula>
    </cfRule>
    <cfRule type="cellIs" dxfId="418" priority="1097" operator="greaterThan">
      <formula>$B180</formula>
    </cfRule>
  </conditionalFormatting>
  <conditionalFormatting sqref="J184">
    <cfRule type="cellIs" dxfId="417" priority="1090" operator="lessThan">
      <formula>$B180</formula>
    </cfRule>
    <cfRule type="cellIs" dxfId="416" priority="1091" operator="greaterThan">
      <formula>$B180</formula>
    </cfRule>
  </conditionalFormatting>
  <conditionalFormatting sqref="L184">
    <cfRule type="cellIs" dxfId="415" priority="1088" operator="lessThan">
      <formula>$B180</formula>
    </cfRule>
    <cfRule type="cellIs" dxfId="414" priority="1089" operator="greaterThan">
      <formula>$B180</formula>
    </cfRule>
  </conditionalFormatting>
  <conditionalFormatting sqref="N184">
    <cfRule type="cellIs" dxfId="413" priority="1082" operator="lessThan">
      <formula>$B180</formula>
    </cfRule>
    <cfRule type="cellIs" dxfId="412" priority="1083" operator="greaterThan">
      <formula>$B180</formula>
    </cfRule>
  </conditionalFormatting>
  <conditionalFormatting sqref="P184">
    <cfRule type="cellIs" dxfId="411" priority="1080" operator="lessThan">
      <formula>$B180</formula>
    </cfRule>
    <cfRule type="cellIs" dxfId="410" priority="1081" operator="greaterThan">
      <formula>$B180</formula>
    </cfRule>
  </conditionalFormatting>
  <conditionalFormatting sqref="G184">
    <cfRule type="cellIs" dxfId="409" priority="1076" operator="greaterThan">
      <formula>$C180</formula>
    </cfRule>
    <cfRule type="cellIs" dxfId="408" priority="1077" operator="lessThan">
      <formula>$C180</formula>
    </cfRule>
  </conditionalFormatting>
  <conditionalFormatting sqref="I184">
    <cfRule type="cellIs" dxfId="407" priority="1074" operator="greaterThan">
      <formula>$C180</formula>
    </cfRule>
    <cfRule type="cellIs" dxfId="406" priority="1075" operator="lessThan">
      <formula>$C180</formula>
    </cfRule>
  </conditionalFormatting>
  <conditionalFormatting sqref="K184">
    <cfRule type="cellIs" dxfId="405" priority="1068" operator="greaterThan">
      <formula>$C180</formula>
    </cfRule>
    <cfRule type="cellIs" dxfId="404" priority="1069" operator="lessThan">
      <formula>$C180</formula>
    </cfRule>
  </conditionalFormatting>
  <conditionalFormatting sqref="M184">
    <cfRule type="cellIs" dxfId="403" priority="1066" operator="greaterThan">
      <formula>$C180</formula>
    </cfRule>
    <cfRule type="cellIs" dxfId="402" priority="1067" operator="lessThan">
      <formula>$C180</formula>
    </cfRule>
  </conditionalFormatting>
  <conditionalFormatting sqref="O184">
    <cfRule type="cellIs" dxfId="401" priority="1060" operator="greaterThan">
      <formula>$C180</formula>
    </cfRule>
    <cfRule type="cellIs" dxfId="400" priority="1061" operator="lessThan">
      <formula>$C180</formula>
    </cfRule>
  </conditionalFormatting>
  <conditionalFormatting sqref="Q184">
    <cfRule type="cellIs" dxfId="399" priority="1058" operator="greaterThan">
      <formula>$C180</formula>
    </cfRule>
    <cfRule type="cellIs" dxfId="398" priority="1059" operator="lessThan">
      <formula>$C180</formula>
    </cfRule>
  </conditionalFormatting>
  <conditionalFormatting sqref="F188">
    <cfRule type="cellIs" dxfId="397" priority="1054" operator="lessThan">
      <formula>$B180</formula>
    </cfRule>
    <cfRule type="cellIs" dxfId="396" priority="1055" operator="greaterThan">
      <formula>$B180</formula>
    </cfRule>
  </conditionalFormatting>
  <conditionalFormatting sqref="H188">
    <cfRule type="cellIs" dxfId="395" priority="1052" operator="lessThan">
      <formula>$B180</formula>
    </cfRule>
    <cfRule type="cellIs" dxfId="394" priority="1053" operator="greaterThan">
      <formula>$B180</formula>
    </cfRule>
  </conditionalFormatting>
  <conditionalFormatting sqref="J188">
    <cfRule type="cellIs" dxfId="393" priority="1046" operator="lessThan">
      <formula>$B180</formula>
    </cfRule>
    <cfRule type="cellIs" dxfId="392" priority="1047" operator="greaterThan">
      <formula>$B180</formula>
    </cfRule>
  </conditionalFormatting>
  <conditionalFormatting sqref="L188">
    <cfRule type="cellIs" dxfId="391" priority="1044" operator="lessThan">
      <formula>$B180</formula>
    </cfRule>
    <cfRule type="cellIs" dxfId="390" priority="1045" operator="greaterThan">
      <formula>$B180</formula>
    </cfRule>
  </conditionalFormatting>
  <conditionalFormatting sqref="N188">
    <cfRule type="cellIs" dxfId="389" priority="1038" operator="lessThan">
      <formula>$B180</formula>
    </cfRule>
    <cfRule type="cellIs" dxfId="388" priority="1039" operator="greaterThan">
      <formula>$B180</formula>
    </cfRule>
  </conditionalFormatting>
  <conditionalFormatting sqref="P188">
    <cfRule type="cellIs" dxfId="387" priority="1036" operator="lessThan">
      <formula>$B180</formula>
    </cfRule>
    <cfRule type="cellIs" dxfId="386" priority="1037" operator="greaterThan">
      <formula>$B180</formula>
    </cfRule>
  </conditionalFormatting>
  <conditionalFormatting sqref="G188">
    <cfRule type="cellIs" dxfId="385" priority="1032" operator="greaterThan">
      <formula>$C180</formula>
    </cfRule>
    <cfRule type="cellIs" dxfId="384" priority="1033" operator="lessThan">
      <formula>$C180</formula>
    </cfRule>
  </conditionalFormatting>
  <conditionalFormatting sqref="I188">
    <cfRule type="cellIs" dxfId="383" priority="1030" operator="greaterThan">
      <formula>$C180</formula>
    </cfRule>
    <cfRule type="cellIs" dxfId="382" priority="1031" operator="lessThan">
      <formula>$C180</formula>
    </cfRule>
  </conditionalFormatting>
  <conditionalFormatting sqref="K188">
    <cfRule type="cellIs" dxfId="381" priority="1024" operator="greaterThan">
      <formula>$C180</formula>
    </cfRule>
    <cfRule type="cellIs" dxfId="380" priority="1025" operator="lessThan">
      <formula>$C180</formula>
    </cfRule>
  </conditionalFormatting>
  <conditionalFormatting sqref="M188">
    <cfRule type="cellIs" dxfId="379" priority="1022" operator="greaterThan">
      <formula>$C180</formula>
    </cfRule>
    <cfRule type="cellIs" dxfId="378" priority="1023" operator="lessThan">
      <formula>$C180</formula>
    </cfRule>
  </conditionalFormatting>
  <conditionalFormatting sqref="O188">
    <cfRule type="cellIs" dxfId="377" priority="1016" operator="greaterThan">
      <formula>$C180</formula>
    </cfRule>
    <cfRule type="cellIs" dxfId="376" priority="1017" operator="lessThan">
      <formula>$C180</formula>
    </cfRule>
  </conditionalFormatting>
  <conditionalFormatting sqref="Q188">
    <cfRule type="cellIs" dxfId="375" priority="1014" operator="greaterThan">
      <formula>$C180</formula>
    </cfRule>
    <cfRule type="cellIs" dxfId="374" priority="1015" operator="lessThan">
      <formula>$C180</formula>
    </cfRule>
  </conditionalFormatting>
  <conditionalFormatting sqref="F192">
    <cfRule type="cellIs" dxfId="373" priority="1010" operator="lessThan">
      <formula>$B180</formula>
    </cfRule>
    <cfRule type="cellIs" dxfId="372" priority="1011" operator="greaterThan">
      <formula>$B180</formula>
    </cfRule>
  </conditionalFormatting>
  <conditionalFormatting sqref="H192">
    <cfRule type="cellIs" dxfId="371" priority="1008" operator="lessThan">
      <formula>$B180</formula>
    </cfRule>
    <cfRule type="cellIs" dxfId="370" priority="1009" operator="greaterThan">
      <formula>$B180</formula>
    </cfRule>
  </conditionalFormatting>
  <conditionalFormatting sqref="J192">
    <cfRule type="cellIs" dxfId="369" priority="1002" operator="lessThan">
      <formula>$B180</formula>
    </cfRule>
    <cfRule type="cellIs" dxfId="368" priority="1003" operator="greaterThan">
      <formula>$B180</formula>
    </cfRule>
  </conditionalFormatting>
  <conditionalFormatting sqref="L192">
    <cfRule type="cellIs" dxfId="367" priority="1000" operator="lessThan">
      <formula>$B180</formula>
    </cfRule>
    <cfRule type="cellIs" dxfId="366" priority="1001" operator="greaterThan">
      <formula>$B180</formula>
    </cfRule>
  </conditionalFormatting>
  <conditionalFormatting sqref="N192">
    <cfRule type="cellIs" dxfId="365" priority="994" operator="lessThan">
      <formula>$B180</formula>
    </cfRule>
    <cfRule type="cellIs" dxfId="364" priority="995" operator="greaterThan">
      <formula>$B180</formula>
    </cfRule>
  </conditionalFormatting>
  <conditionalFormatting sqref="P192">
    <cfRule type="cellIs" dxfId="363" priority="992" operator="lessThan">
      <formula>$B180</formula>
    </cfRule>
    <cfRule type="cellIs" dxfId="362" priority="993" operator="greaterThan">
      <formula>$B180</formula>
    </cfRule>
  </conditionalFormatting>
  <conditionalFormatting sqref="G192">
    <cfRule type="cellIs" dxfId="361" priority="988" operator="greaterThan">
      <formula>$C180</formula>
    </cfRule>
    <cfRule type="cellIs" dxfId="360" priority="989" operator="lessThan">
      <formula>$C180</formula>
    </cfRule>
  </conditionalFormatting>
  <conditionalFormatting sqref="I192">
    <cfRule type="cellIs" dxfId="359" priority="986" operator="greaterThan">
      <formula>$C180</formula>
    </cfRule>
    <cfRule type="cellIs" dxfId="358" priority="987" operator="lessThan">
      <formula>$C180</formula>
    </cfRule>
  </conditionalFormatting>
  <conditionalFormatting sqref="K192">
    <cfRule type="cellIs" dxfId="357" priority="980" operator="greaterThan">
      <formula>$C180</formula>
    </cfRule>
    <cfRule type="cellIs" dxfId="356" priority="981" operator="lessThan">
      <formula>$C180</formula>
    </cfRule>
  </conditionalFormatting>
  <conditionalFormatting sqref="M192">
    <cfRule type="cellIs" dxfId="355" priority="978" operator="greaterThan">
      <formula>$C180</formula>
    </cfRule>
    <cfRule type="cellIs" dxfId="354" priority="979" operator="lessThan">
      <formula>$C180</formula>
    </cfRule>
  </conditionalFormatting>
  <conditionalFormatting sqref="O192">
    <cfRule type="cellIs" dxfId="353" priority="972" operator="greaterThan">
      <formula>$C180</formula>
    </cfRule>
    <cfRule type="cellIs" dxfId="352" priority="973" operator="lessThan">
      <formula>$C180</formula>
    </cfRule>
  </conditionalFormatting>
  <conditionalFormatting sqref="Q192">
    <cfRule type="cellIs" dxfId="351" priority="970" operator="greaterThan">
      <formula>$C180</formula>
    </cfRule>
    <cfRule type="cellIs" dxfId="350" priority="971" operator="lessThan">
      <formula>$C180</formula>
    </cfRule>
  </conditionalFormatting>
  <conditionalFormatting sqref="F181">
    <cfRule type="cellIs" dxfId="349" priority="957" operator="greaterThan">
      <formula>0</formula>
    </cfRule>
    <cfRule type="cellIs" dxfId="348" priority="960" operator="lessThan">
      <formula>0</formula>
    </cfRule>
  </conditionalFormatting>
  <conditionalFormatting sqref="G181">
    <cfRule type="cellIs" dxfId="347" priority="958" operator="lessThan">
      <formula>0</formula>
    </cfRule>
    <cfRule type="cellIs" dxfId="346" priority="959" operator="greaterThan">
      <formula>0</formula>
    </cfRule>
  </conditionalFormatting>
  <conditionalFormatting sqref="H181">
    <cfRule type="cellIs" dxfId="345" priority="953" operator="greaterThan">
      <formula>0</formula>
    </cfRule>
    <cfRule type="cellIs" dxfId="344" priority="956" operator="lessThan">
      <formula>0</formula>
    </cfRule>
  </conditionalFormatting>
  <conditionalFormatting sqref="I181">
    <cfRule type="cellIs" dxfId="343" priority="954" operator="lessThan">
      <formula>0</formula>
    </cfRule>
    <cfRule type="cellIs" dxfId="342" priority="955" operator="greaterThan">
      <formula>0</formula>
    </cfRule>
  </conditionalFormatting>
  <conditionalFormatting sqref="J181">
    <cfRule type="cellIs" dxfId="341" priority="941" operator="greaterThan">
      <formula>0</formula>
    </cfRule>
    <cfRule type="cellIs" dxfId="340" priority="944" operator="lessThan">
      <formula>0</formula>
    </cfRule>
  </conditionalFormatting>
  <conditionalFormatting sqref="K181">
    <cfRule type="cellIs" dxfId="339" priority="942" operator="lessThan">
      <formula>0</formula>
    </cfRule>
    <cfRule type="cellIs" dxfId="338" priority="943" operator="greaterThan">
      <formula>0</formula>
    </cfRule>
  </conditionalFormatting>
  <conditionalFormatting sqref="L181">
    <cfRule type="cellIs" dxfId="337" priority="937" operator="greaterThan">
      <formula>0</formula>
    </cfRule>
    <cfRule type="cellIs" dxfId="336" priority="940" operator="lessThan">
      <formula>0</formula>
    </cfRule>
  </conditionalFormatting>
  <conditionalFormatting sqref="M181">
    <cfRule type="cellIs" dxfId="335" priority="938" operator="lessThan">
      <formula>0</formula>
    </cfRule>
    <cfRule type="cellIs" dxfId="334" priority="939" operator="greaterThan">
      <formula>0</formula>
    </cfRule>
  </conditionalFormatting>
  <conditionalFormatting sqref="N181">
    <cfRule type="cellIs" dxfId="333" priority="925" operator="greaterThan">
      <formula>0</formula>
    </cfRule>
    <cfRule type="cellIs" dxfId="332" priority="928" operator="lessThan">
      <formula>0</formula>
    </cfRule>
  </conditionalFormatting>
  <conditionalFormatting sqref="O181">
    <cfRule type="cellIs" dxfId="331" priority="926" operator="lessThan">
      <formula>0</formula>
    </cfRule>
    <cfRule type="cellIs" dxfId="330" priority="927" operator="greaterThan">
      <formula>0</formula>
    </cfRule>
  </conditionalFormatting>
  <conditionalFormatting sqref="P181">
    <cfRule type="cellIs" dxfId="329" priority="921" operator="greaterThan">
      <formula>0</formula>
    </cfRule>
    <cfRule type="cellIs" dxfId="328" priority="924" operator="lessThan">
      <formula>0</formula>
    </cfRule>
  </conditionalFormatting>
  <conditionalFormatting sqref="Q181">
    <cfRule type="cellIs" dxfId="327" priority="922" operator="lessThan">
      <formula>0</formula>
    </cfRule>
    <cfRule type="cellIs" dxfId="326" priority="923" operator="greaterThan">
      <formula>0</formula>
    </cfRule>
  </conditionalFormatting>
  <conditionalFormatting sqref="F196">
    <cfRule type="cellIs" dxfId="325" priority="771" operator="lessThan">
      <formula>$B196</formula>
    </cfRule>
    <cfRule type="cellIs" dxfId="324" priority="772" operator="greaterThan">
      <formula>$B196</formula>
    </cfRule>
  </conditionalFormatting>
  <conditionalFormatting sqref="H196">
    <cfRule type="cellIs" dxfId="323" priority="769" operator="lessThan">
      <formula>$B196</formula>
    </cfRule>
    <cfRule type="cellIs" dxfId="322" priority="770" operator="greaterThan">
      <formula>$B196</formula>
    </cfRule>
  </conditionalFormatting>
  <conditionalFormatting sqref="J196">
    <cfRule type="cellIs" dxfId="321" priority="763" operator="lessThan">
      <formula>$B196</formula>
    </cfRule>
    <cfRule type="cellIs" dxfId="320" priority="764" operator="greaterThan">
      <formula>$B196</formula>
    </cfRule>
  </conditionalFormatting>
  <conditionalFormatting sqref="L196">
    <cfRule type="cellIs" dxfId="319" priority="761" operator="lessThan">
      <formula>$B196</formula>
    </cfRule>
    <cfRule type="cellIs" dxfId="318" priority="762" operator="greaterThan">
      <formula>$B196</formula>
    </cfRule>
  </conditionalFormatting>
  <conditionalFormatting sqref="N196">
    <cfRule type="cellIs" dxfId="317" priority="755" operator="lessThan">
      <formula>$B196</formula>
    </cfRule>
    <cfRule type="cellIs" dxfId="316" priority="756" operator="greaterThan">
      <formula>$B196</formula>
    </cfRule>
  </conditionalFormatting>
  <conditionalFormatting sqref="P196">
    <cfRule type="cellIs" dxfId="315" priority="753" operator="lessThan">
      <formula>$B196</formula>
    </cfRule>
    <cfRule type="cellIs" dxfId="314" priority="754" operator="greaterThan">
      <formula>$B196</formula>
    </cfRule>
  </conditionalFormatting>
  <conditionalFormatting sqref="G196">
    <cfRule type="cellIs" dxfId="313" priority="747" operator="greaterThan">
      <formula>$C196</formula>
    </cfRule>
    <cfRule type="cellIs" dxfId="312" priority="748" operator="lessThan">
      <formula>$C196</formula>
    </cfRule>
  </conditionalFormatting>
  <conditionalFormatting sqref="I196">
    <cfRule type="cellIs" dxfId="311" priority="745" operator="greaterThan">
      <formula>$C196</formula>
    </cfRule>
    <cfRule type="cellIs" dxfId="310" priority="746" operator="lessThan">
      <formula>$C196</formula>
    </cfRule>
  </conditionalFormatting>
  <conditionalFormatting sqref="K196">
    <cfRule type="cellIs" dxfId="309" priority="739" operator="greaterThan">
      <formula>$C196</formula>
    </cfRule>
    <cfRule type="cellIs" dxfId="308" priority="740" operator="lessThan">
      <formula>$C196</formula>
    </cfRule>
  </conditionalFormatting>
  <conditionalFormatting sqref="M196">
    <cfRule type="cellIs" dxfId="307" priority="737" operator="greaterThan">
      <formula>$C196</formula>
    </cfRule>
    <cfRule type="cellIs" dxfId="306" priority="738" operator="lessThan">
      <formula>$C196</formula>
    </cfRule>
  </conditionalFormatting>
  <conditionalFormatting sqref="O196">
    <cfRule type="cellIs" dxfId="305" priority="731" operator="greaterThan">
      <formula>$C196</formula>
    </cfRule>
    <cfRule type="cellIs" dxfId="304" priority="732" operator="lessThan">
      <formula>$C196</formula>
    </cfRule>
  </conditionalFormatting>
  <conditionalFormatting sqref="Q196">
    <cfRule type="cellIs" dxfId="303" priority="729" operator="greaterThan">
      <formula>$C196</formula>
    </cfRule>
    <cfRule type="cellIs" dxfId="302" priority="730" operator="lessThan">
      <formula>$C196</formula>
    </cfRule>
  </conditionalFormatting>
  <conditionalFormatting sqref="F200">
    <cfRule type="cellIs" dxfId="301" priority="713" operator="lessThan">
      <formula>$B196</formula>
    </cfRule>
    <cfRule type="cellIs" dxfId="300" priority="714" operator="greaterThan">
      <formula>$B196</formula>
    </cfRule>
  </conditionalFormatting>
  <conditionalFormatting sqref="H200">
    <cfRule type="cellIs" dxfId="299" priority="711" operator="lessThan">
      <formula>$B196</formula>
    </cfRule>
    <cfRule type="cellIs" dxfId="298" priority="712" operator="greaterThan">
      <formula>$B196</formula>
    </cfRule>
  </conditionalFormatting>
  <conditionalFormatting sqref="J200">
    <cfRule type="cellIs" dxfId="297" priority="705" operator="lessThan">
      <formula>$B196</formula>
    </cfRule>
    <cfRule type="cellIs" dxfId="296" priority="706" operator="greaterThan">
      <formula>$B196</formula>
    </cfRule>
  </conditionalFormatting>
  <conditionalFormatting sqref="L200">
    <cfRule type="cellIs" dxfId="295" priority="703" operator="lessThan">
      <formula>$B196</formula>
    </cfRule>
    <cfRule type="cellIs" dxfId="294" priority="704" operator="greaterThan">
      <formula>$B196</formula>
    </cfRule>
  </conditionalFormatting>
  <conditionalFormatting sqref="N200">
    <cfRule type="cellIs" dxfId="293" priority="697" operator="lessThan">
      <formula>$B196</formula>
    </cfRule>
    <cfRule type="cellIs" dxfId="292" priority="698" operator="greaterThan">
      <formula>$B196</formula>
    </cfRule>
  </conditionalFormatting>
  <conditionalFormatting sqref="P200">
    <cfRule type="cellIs" dxfId="291" priority="695" operator="lessThan">
      <formula>$B196</formula>
    </cfRule>
    <cfRule type="cellIs" dxfId="290" priority="696" operator="greaterThan">
      <formula>$B196</formula>
    </cfRule>
  </conditionalFormatting>
  <conditionalFormatting sqref="G200">
    <cfRule type="cellIs" dxfId="289" priority="691" operator="greaterThan">
      <formula>$C196</formula>
    </cfRule>
    <cfRule type="cellIs" dxfId="288" priority="692" operator="lessThan">
      <formula>$C196</formula>
    </cfRule>
  </conditionalFormatting>
  <conditionalFormatting sqref="I200">
    <cfRule type="cellIs" dxfId="287" priority="689" operator="greaterThan">
      <formula>$C196</formula>
    </cfRule>
    <cfRule type="cellIs" dxfId="286" priority="690" operator="lessThan">
      <formula>$C196</formula>
    </cfRule>
  </conditionalFormatting>
  <conditionalFormatting sqref="K200">
    <cfRule type="cellIs" dxfId="285" priority="683" operator="greaterThan">
      <formula>$C196</formula>
    </cfRule>
    <cfRule type="cellIs" dxfId="284" priority="684" operator="lessThan">
      <formula>$C196</formula>
    </cfRule>
  </conditionalFormatting>
  <conditionalFormatting sqref="M200">
    <cfRule type="cellIs" dxfId="283" priority="681" operator="greaterThan">
      <formula>$C196</formula>
    </cfRule>
    <cfRule type="cellIs" dxfId="282" priority="682" operator="lessThan">
      <formula>$C196</formula>
    </cfRule>
  </conditionalFormatting>
  <conditionalFormatting sqref="O200">
    <cfRule type="cellIs" dxfId="281" priority="675" operator="greaterThan">
      <formula>$C196</formula>
    </cfRule>
    <cfRule type="cellIs" dxfId="280" priority="676" operator="lessThan">
      <formula>$C196</formula>
    </cfRule>
  </conditionalFormatting>
  <conditionalFormatting sqref="Q200">
    <cfRule type="cellIs" dxfId="279" priority="673" operator="greaterThan">
      <formula>$C196</formula>
    </cfRule>
    <cfRule type="cellIs" dxfId="278" priority="674" operator="lessThan">
      <formula>$C196</formula>
    </cfRule>
  </conditionalFormatting>
  <conditionalFormatting sqref="F204">
    <cfRule type="cellIs" dxfId="277" priority="669" operator="lessThan">
      <formula>$B196</formula>
    </cfRule>
    <cfRule type="cellIs" dxfId="276" priority="670" operator="greaterThan">
      <formula>$B196</formula>
    </cfRule>
  </conditionalFormatting>
  <conditionalFormatting sqref="H204">
    <cfRule type="cellIs" dxfId="275" priority="667" operator="lessThan">
      <formula>$B196</formula>
    </cfRule>
    <cfRule type="cellIs" dxfId="274" priority="668" operator="greaterThan">
      <formula>$B196</formula>
    </cfRule>
  </conditionalFormatting>
  <conditionalFormatting sqref="J204">
    <cfRule type="cellIs" dxfId="273" priority="661" operator="lessThan">
      <formula>$B196</formula>
    </cfRule>
    <cfRule type="cellIs" dxfId="272" priority="662" operator="greaterThan">
      <formula>$B196</formula>
    </cfRule>
  </conditionalFormatting>
  <conditionalFormatting sqref="L204">
    <cfRule type="cellIs" dxfId="271" priority="659" operator="lessThan">
      <formula>$B196</formula>
    </cfRule>
    <cfRule type="cellIs" dxfId="270" priority="660" operator="greaterThan">
      <formula>$B196</formula>
    </cfRule>
  </conditionalFormatting>
  <conditionalFormatting sqref="N204">
    <cfRule type="cellIs" dxfId="269" priority="653" operator="lessThan">
      <formula>$B196</formula>
    </cfRule>
    <cfRule type="cellIs" dxfId="268" priority="654" operator="greaterThan">
      <formula>$B196</formula>
    </cfRule>
  </conditionalFormatting>
  <conditionalFormatting sqref="P204">
    <cfRule type="cellIs" dxfId="267" priority="651" operator="lessThan">
      <formula>$B196</formula>
    </cfRule>
    <cfRule type="cellIs" dxfId="266" priority="652" operator="greaterThan">
      <formula>$B196</formula>
    </cfRule>
  </conditionalFormatting>
  <conditionalFormatting sqref="G204">
    <cfRule type="cellIs" dxfId="265" priority="647" operator="greaterThan">
      <formula>$C196</formula>
    </cfRule>
    <cfRule type="cellIs" dxfId="264" priority="648" operator="lessThan">
      <formula>$C196</formula>
    </cfRule>
  </conditionalFormatting>
  <conditionalFormatting sqref="I204">
    <cfRule type="cellIs" dxfId="263" priority="645" operator="greaterThan">
      <formula>$C196</formula>
    </cfRule>
    <cfRule type="cellIs" dxfId="262" priority="646" operator="lessThan">
      <formula>$C196</formula>
    </cfRule>
  </conditionalFormatting>
  <conditionalFormatting sqref="K204">
    <cfRule type="cellIs" dxfId="261" priority="639" operator="greaterThan">
      <formula>$C196</formula>
    </cfRule>
    <cfRule type="cellIs" dxfId="260" priority="640" operator="lessThan">
      <formula>$C196</formula>
    </cfRule>
  </conditionalFormatting>
  <conditionalFormatting sqref="M204">
    <cfRule type="cellIs" dxfId="259" priority="637" operator="greaterThan">
      <formula>$C196</formula>
    </cfRule>
    <cfRule type="cellIs" dxfId="258" priority="638" operator="lessThan">
      <formula>$C196</formula>
    </cfRule>
  </conditionalFormatting>
  <conditionalFormatting sqref="O204">
    <cfRule type="cellIs" dxfId="257" priority="631" operator="greaterThan">
      <formula>$C196</formula>
    </cfRule>
    <cfRule type="cellIs" dxfId="256" priority="632" operator="lessThan">
      <formula>$C196</formula>
    </cfRule>
  </conditionalFormatting>
  <conditionalFormatting sqref="Q204">
    <cfRule type="cellIs" dxfId="255" priority="629" operator="greaterThan">
      <formula>$C196</formula>
    </cfRule>
    <cfRule type="cellIs" dxfId="254" priority="630" operator="lessThan">
      <formula>$C196</formula>
    </cfRule>
  </conditionalFormatting>
  <conditionalFormatting sqref="F208">
    <cfRule type="cellIs" dxfId="253" priority="625" operator="lessThan">
      <formula>$B196</formula>
    </cfRule>
    <cfRule type="cellIs" dxfId="252" priority="626" operator="greaterThan">
      <formula>$B196</formula>
    </cfRule>
  </conditionalFormatting>
  <conditionalFormatting sqref="H208">
    <cfRule type="cellIs" dxfId="251" priority="623" operator="lessThan">
      <formula>$B196</formula>
    </cfRule>
    <cfRule type="cellIs" dxfId="250" priority="624" operator="greaterThan">
      <formula>$B196</formula>
    </cfRule>
  </conditionalFormatting>
  <conditionalFormatting sqref="J208">
    <cfRule type="cellIs" dxfId="249" priority="617" operator="lessThan">
      <formula>$B196</formula>
    </cfRule>
    <cfRule type="cellIs" dxfId="248" priority="618" operator="greaterThan">
      <formula>$B196</formula>
    </cfRule>
  </conditionalFormatting>
  <conditionalFormatting sqref="L208">
    <cfRule type="cellIs" dxfId="247" priority="615" operator="lessThan">
      <formula>$B196</formula>
    </cfRule>
    <cfRule type="cellIs" dxfId="246" priority="616" operator="greaterThan">
      <formula>$B196</formula>
    </cfRule>
  </conditionalFormatting>
  <conditionalFormatting sqref="N208">
    <cfRule type="cellIs" dxfId="245" priority="609" operator="lessThan">
      <formula>$B196</formula>
    </cfRule>
    <cfRule type="cellIs" dxfId="244" priority="610" operator="greaterThan">
      <formula>$B196</formula>
    </cfRule>
  </conditionalFormatting>
  <conditionalFormatting sqref="P208">
    <cfRule type="cellIs" dxfId="243" priority="607" operator="lessThan">
      <formula>$B196</formula>
    </cfRule>
    <cfRule type="cellIs" dxfId="242" priority="608" operator="greaterThan">
      <formula>$B196</formula>
    </cfRule>
  </conditionalFormatting>
  <conditionalFormatting sqref="G208">
    <cfRule type="cellIs" dxfId="241" priority="603" operator="greaterThan">
      <formula>$C196</formula>
    </cfRule>
    <cfRule type="cellIs" dxfId="240" priority="604" operator="lessThan">
      <formula>$C196</formula>
    </cfRule>
  </conditionalFormatting>
  <conditionalFormatting sqref="I208">
    <cfRule type="cellIs" dxfId="239" priority="601" operator="greaterThan">
      <formula>$C196</formula>
    </cfRule>
    <cfRule type="cellIs" dxfId="238" priority="602" operator="lessThan">
      <formula>$C196</formula>
    </cfRule>
  </conditionalFormatting>
  <conditionalFormatting sqref="K208">
    <cfRule type="cellIs" dxfId="237" priority="595" operator="greaterThan">
      <formula>$C196</formula>
    </cfRule>
    <cfRule type="cellIs" dxfId="236" priority="596" operator="lessThan">
      <formula>$C196</formula>
    </cfRule>
  </conditionalFormatting>
  <conditionalFormatting sqref="M208">
    <cfRule type="cellIs" dxfId="235" priority="593" operator="greaterThan">
      <formula>$C196</formula>
    </cfRule>
    <cfRule type="cellIs" dxfId="234" priority="594" operator="lessThan">
      <formula>$C196</formula>
    </cfRule>
  </conditionalFormatting>
  <conditionalFormatting sqref="O208">
    <cfRule type="cellIs" dxfId="233" priority="587" operator="greaterThan">
      <formula>$C196</formula>
    </cfRule>
    <cfRule type="cellIs" dxfId="232" priority="588" operator="lessThan">
      <formula>$C196</formula>
    </cfRule>
  </conditionalFormatting>
  <conditionalFormatting sqref="Q208">
    <cfRule type="cellIs" dxfId="231" priority="585" operator="greaterThan">
      <formula>$C196</formula>
    </cfRule>
    <cfRule type="cellIs" dxfId="230" priority="586" operator="lessThan">
      <formula>$C196</formula>
    </cfRule>
  </conditionalFormatting>
  <conditionalFormatting sqref="F197">
    <cfRule type="cellIs" dxfId="229" priority="572" operator="greaterThan">
      <formula>0</formula>
    </cfRule>
    <cfRule type="cellIs" dxfId="228" priority="575" operator="lessThan">
      <formula>0</formula>
    </cfRule>
  </conditionalFormatting>
  <conditionalFormatting sqref="G197">
    <cfRule type="cellIs" dxfId="227" priority="573" operator="lessThan">
      <formula>0</formula>
    </cfRule>
    <cfRule type="cellIs" dxfId="226" priority="574" operator="greaterThan">
      <formula>0</formula>
    </cfRule>
  </conditionalFormatting>
  <conditionalFormatting sqref="H197">
    <cfRule type="cellIs" dxfId="225" priority="568" operator="greaterThan">
      <formula>0</formula>
    </cfRule>
    <cfRule type="cellIs" dxfId="224" priority="571" operator="lessThan">
      <formula>0</formula>
    </cfRule>
  </conditionalFormatting>
  <conditionalFormatting sqref="I197">
    <cfRule type="cellIs" dxfId="223" priority="569" operator="lessThan">
      <formula>0</formula>
    </cfRule>
    <cfRule type="cellIs" dxfId="222" priority="570" operator="greaterThan">
      <formula>0</formula>
    </cfRule>
  </conditionalFormatting>
  <conditionalFormatting sqref="J197">
    <cfRule type="cellIs" dxfId="221" priority="556" operator="greaterThan">
      <formula>0</formula>
    </cfRule>
    <cfRule type="cellIs" dxfId="220" priority="559" operator="lessThan">
      <formula>0</formula>
    </cfRule>
  </conditionalFormatting>
  <conditionalFormatting sqref="K197">
    <cfRule type="cellIs" dxfId="219" priority="557" operator="lessThan">
      <formula>0</formula>
    </cfRule>
    <cfRule type="cellIs" dxfId="218" priority="558" operator="greaterThan">
      <formula>0</formula>
    </cfRule>
  </conditionalFormatting>
  <conditionalFormatting sqref="L197">
    <cfRule type="cellIs" dxfId="217" priority="552" operator="greaterThan">
      <formula>0</formula>
    </cfRule>
    <cfRule type="cellIs" dxfId="216" priority="555" operator="lessThan">
      <formula>0</formula>
    </cfRule>
  </conditionalFormatting>
  <conditionalFormatting sqref="M197">
    <cfRule type="cellIs" dxfId="215" priority="553" operator="lessThan">
      <formula>0</formula>
    </cfRule>
    <cfRule type="cellIs" dxfId="214" priority="554" operator="greaterThan">
      <formula>0</formula>
    </cfRule>
  </conditionalFormatting>
  <conditionalFormatting sqref="N197">
    <cfRule type="cellIs" dxfId="213" priority="540" operator="greaterThan">
      <formula>0</formula>
    </cfRule>
    <cfRule type="cellIs" dxfId="212" priority="543" operator="lessThan">
      <formula>0</formula>
    </cfRule>
  </conditionalFormatting>
  <conditionalFormatting sqref="O197">
    <cfRule type="cellIs" dxfId="211" priority="541" operator="lessThan">
      <formula>0</formula>
    </cfRule>
    <cfRule type="cellIs" dxfId="210" priority="542" operator="greaterThan">
      <formula>0</formula>
    </cfRule>
  </conditionalFormatting>
  <conditionalFormatting sqref="P197">
    <cfRule type="cellIs" dxfId="209" priority="536" operator="greaterThan">
      <formula>0</formula>
    </cfRule>
    <cfRule type="cellIs" dxfId="208" priority="539" operator="lessThan">
      <formula>0</formula>
    </cfRule>
  </conditionalFormatting>
  <conditionalFormatting sqref="Q197">
    <cfRule type="cellIs" dxfId="207" priority="537" operator="lessThan">
      <formula>0</formula>
    </cfRule>
    <cfRule type="cellIs" dxfId="206" priority="538" operator="greaterThan">
      <formula>0</formula>
    </cfRule>
  </conditionalFormatting>
  <conditionalFormatting sqref="F201">
    <cfRule type="cellIs" dxfId="205" priority="518" operator="greaterThan">
      <formula>0</formula>
    </cfRule>
    <cfRule type="cellIs" dxfId="204" priority="519" operator="lessThan">
      <formula>0</formula>
    </cfRule>
  </conditionalFormatting>
  <conditionalFormatting sqref="G201">
    <cfRule type="cellIs" dxfId="203" priority="516" operator="lessThan">
      <formula>0</formula>
    </cfRule>
    <cfRule type="cellIs" dxfId="202" priority="517" operator="greaterThan">
      <formula>0</formula>
    </cfRule>
  </conditionalFormatting>
  <conditionalFormatting sqref="H201">
    <cfRule type="cellIs" dxfId="201" priority="514" operator="greaterThan">
      <formula>0</formula>
    </cfRule>
    <cfRule type="cellIs" dxfId="200" priority="515" operator="lessThan">
      <formula>0</formula>
    </cfRule>
  </conditionalFormatting>
  <conditionalFormatting sqref="I201">
    <cfRule type="cellIs" dxfId="199" priority="512" operator="lessThan">
      <formula>0</formula>
    </cfRule>
    <cfRule type="cellIs" dxfId="198" priority="513" operator="greaterThan">
      <formula>0</formula>
    </cfRule>
  </conditionalFormatting>
  <conditionalFormatting sqref="J201">
    <cfRule type="cellIs" dxfId="197" priority="502" operator="greaterThan">
      <formula>0</formula>
    </cfRule>
    <cfRule type="cellIs" dxfId="196" priority="503" operator="lessThan">
      <formula>0</formula>
    </cfRule>
  </conditionalFormatting>
  <conditionalFormatting sqref="K201">
    <cfRule type="cellIs" dxfId="195" priority="500" operator="lessThan">
      <formula>0</formula>
    </cfRule>
    <cfRule type="cellIs" dxfId="194" priority="501" operator="greaterThan">
      <formula>0</formula>
    </cfRule>
  </conditionalFormatting>
  <conditionalFormatting sqref="L201">
    <cfRule type="cellIs" dxfId="193" priority="498" operator="greaterThan">
      <formula>0</formula>
    </cfRule>
    <cfRule type="cellIs" dxfId="192" priority="499" operator="lessThan">
      <formula>0</formula>
    </cfRule>
  </conditionalFormatting>
  <conditionalFormatting sqref="M201">
    <cfRule type="cellIs" dxfId="191" priority="496" operator="lessThan">
      <formula>0</formula>
    </cfRule>
    <cfRule type="cellIs" dxfId="190" priority="497" operator="greaterThan">
      <formula>0</formula>
    </cfRule>
  </conditionalFormatting>
  <conditionalFormatting sqref="N201">
    <cfRule type="cellIs" dxfId="189" priority="486" operator="greaterThan">
      <formula>0</formula>
    </cfRule>
    <cfRule type="cellIs" dxfId="188" priority="487" operator="lessThan">
      <formula>0</formula>
    </cfRule>
  </conditionalFormatting>
  <conditionalFormatting sqref="O201">
    <cfRule type="cellIs" dxfId="187" priority="484" operator="lessThan">
      <formula>0</formula>
    </cfRule>
    <cfRule type="cellIs" dxfId="186" priority="485" operator="greaterThan">
      <formula>0</formula>
    </cfRule>
  </conditionalFormatting>
  <conditionalFormatting sqref="P201">
    <cfRule type="cellIs" dxfId="185" priority="482" operator="greaterThan">
      <formula>0</formula>
    </cfRule>
    <cfRule type="cellIs" dxfId="184" priority="483" operator="lessThan">
      <formula>0</formula>
    </cfRule>
  </conditionalFormatting>
  <conditionalFormatting sqref="Q201">
    <cfRule type="cellIs" dxfId="183" priority="480" operator="lessThan">
      <formula>0</formula>
    </cfRule>
    <cfRule type="cellIs" dxfId="182" priority="481" operator="greaterThan">
      <formula>0</formula>
    </cfRule>
  </conditionalFormatting>
  <conditionalFormatting sqref="F205">
    <cfRule type="cellIs" dxfId="181" priority="474" operator="greaterThan">
      <formula>0</formula>
    </cfRule>
    <cfRule type="cellIs" dxfId="180" priority="475" operator="lessThan">
      <formula>0</formula>
    </cfRule>
  </conditionalFormatting>
  <conditionalFormatting sqref="G205">
    <cfRule type="cellIs" dxfId="179" priority="472" operator="lessThan">
      <formula>0</formula>
    </cfRule>
    <cfRule type="cellIs" dxfId="178" priority="473" operator="greaterThan">
      <formula>0</formula>
    </cfRule>
  </conditionalFormatting>
  <conditionalFormatting sqref="H205">
    <cfRule type="cellIs" dxfId="177" priority="470" operator="greaterThan">
      <formula>0</formula>
    </cfRule>
    <cfRule type="cellIs" dxfId="176" priority="471" operator="lessThan">
      <formula>0</formula>
    </cfRule>
  </conditionalFormatting>
  <conditionalFormatting sqref="I205">
    <cfRule type="cellIs" dxfId="175" priority="468" operator="lessThan">
      <formula>0</formula>
    </cfRule>
    <cfRule type="cellIs" dxfId="174" priority="469" operator="greaterThan">
      <formula>0</formula>
    </cfRule>
  </conditionalFormatting>
  <conditionalFormatting sqref="J205">
    <cfRule type="cellIs" dxfId="173" priority="458" operator="greaterThan">
      <formula>0</formula>
    </cfRule>
    <cfRule type="cellIs" dxfId="172" priority="459" operator="lessThan">
      <formula>0</formula>
    </cfRule>
  </conditionalFormatting>
  <conditionalFormatting sqref="K205">
    <cfRule type="cellIs" dxfId="171" priority="456" operator="lessThan">
      <formula>0</formula>
    </cfRule>
    <cfRule type="cellIs" dxfId="170" priority="457" operator="greaterThan">
      <formula>0</formula>
    </cfRule>
  </conditionalFormatting>
  <conditionalFormatting sqref="L205">
    <cfRule type="cellIs" dxfId="169" priority="454" operator="greaterThan">
      <formula>0</formula>
    </cfRule>
    <cfRule type="cellIs" dxfId="168" priority="455" operator="lessThan">
      <formula>0</formula>
    </cfRule>
  </conditionalFormatting>
  <conditionalFormatting sqref="M205">
    <cfRule type="cellIs" dxfId="167" priority="452" operator="lessThan">
      <formula>0</formula>
    </cfRule>
    <cfRule type="cellIs" dxfId="166" priority="453" operator="greaterThan">
      <formula>0</formula>
    </cfRule>
  </conditionalFormatting>
  <conditionalFormatting sqref="N205">
    <cfRule type="cellIs" dxfId="165" priority="442" operator="greaterThan">
      <formula>0</formula>
    </cfRule>
    <cfRule type="cellIs" dxfId="164" priority="443" operator="lessThan">
      <formula>0</formula>
    </cfRule>
  </conditionalFormatting>
  <conditionalFormatting sqref="O205">
    <cfRule type="cellIs" dxfId="163" priority="440" operator="lessThan">
      <formula>0</formula>
    </cfRule>
    <cfRule type="cellIs" dxfId="162" priority="441" operator="greaterThan">
      <formula>0</formula>
    </cfRule>
  </conditionalFormatting>
  <conditionalFormatting sqref="P205">
    <cfRule type="cellIs" dxfId="161" priority="438" operator="greaterThan">
      <formula>0</formula>
    </cfRule>
    <cfRule type="cellIs" dxfId="160" priority="439" operator="lessThan">
      <formula>0</formula>
    </cfRule>
  </conditionalFormatting>
  <conditionalFormatting sqref="Q205">
    <cfRule type="cellIs" dxfId="159" priority="436" operator="lessThan">
      <formula>0</formula>
    </cfRule>
    <cfRule type="cellIs" dxfId="158" priority="437" operator="greaterThan">
      <formula>0</formula>
    </cfRule>
  </conditionalFormatting>
  <conditionalFormatting sqref="F209">
    <cfRule type="cellIs" dxfId="157" priority="430" operator="greaterThan">
      <formula>0</formula>
    </cfRule>
    <cfRule type="cellIs" dxfId="156" priority="431" operator="lessThan">
      <formula>0</formula>
    </cfRule>
  </conditionalFormatting>
  <conditionalFormatting sqref="G209">
    <cfRule type="cellIs" dxfId="155" priority="428" operator="lessThan">
      <formula>0</formula>
    </cfRule>
    <cfRule type="cellIs" dxfId="154" priority="429" operator="greaterThan">
      <formula>0</formula>
    </cfRule>
  </conditionalFormatting>
  <conditionalFormatting sqref="H209">
    <cfRule type="cellIs" dxfId="153" priority="426" operator="greaterThan">
      <formula>0</formula>
    </cfRule>
    <cfRule type="cellIs" dxfId="152" priority="427" operator="lessThan">
      <formula>0</formula>
    </cfRule>
  </conditionalFormatting>
  <conditionalFormatting sqref="I209">
    <cfRule type="cellIs" dxfId="151" priority="424" operator="lessThan">
      <formula>0</formula>
    </cfRule>
    <cfRule type="cellIs" dxfId="150" priority="425" operator="greaterThan">
      <formula>0</formula>
    </cfRule>
  </conditionalFormatting>
  <conditionalFormatting sqref="J209">
    <cfRule type="cellIs" dxfId="149" priority="414" operator="greaterThan">
      <formula>0</formula>
    </cfRule>
    <cfRule type="cellIs" dxfId="148" priority="415" operator="lessThan">
      <formula>0</formula>
    </cfRule>
  </conditionalFormatting>
  <conditionalFormatting sqref="K209">
    <cfRule type="cellIs" dxfId="147" priority="412" operator="lessThan">
      <formula>0</formula>
    </cfRule>
    <cfRule type="cellIs" dxfId="146" priority="413" operator="greaterThan">
      <formula>0</formula>
    </cfRule>
  </conditionalFormatting>
  <conditionalFormatting sqref="L209">
    <cfRule type="cellIs" dxfId="145" priority="410" operator="greaterThan">
      <formula>0</formula>
    </cfRule>
    <cfRule type="cellIs" dxfId="144" priority="411" operator="lessThan">
      <formula>0</formula>
    </cfRule>
  </conditionalFormatting>
  <conditionalFormatting sqref="M209">
    <cfRule type="cellIs" dxfId="143" priority="408" operator="lessThan">
      <formula>0</formula>
    </cfRule>
    <cfRule type="cellIs" dxfId="142" priority="409" operator="greaterThan">
      <formula>0</formula>
    </cfRule>
  </conditionalFormatting>
  <conditionalFormatting sqref="N209">
    <cfRule type="cellIs" dxfId="141" priority="398" operator="greaterThan">
      <formula>0</formula>
    </cfRule>
    <cfRule type="cellIs" dxfId="140" priority="399" operator="lessThan">
      <formula>0</formula>
    </cfRule>
  </conditionalFormatting>
  <conditionalFormatting sqref="O209">
    <cfRule type="cellIs" dxfId="139" priority="396" operator="lessThan">
      <formula>0</formula>
    </cfRule>
    <cfRule type="cellIs" dxfId="138" priority="397" operator="greaterThan">
      <formula>0</formula>
    </cfRule>
  </conditionalFormatting>
  <conditionalFormatting sqref="P209">
    <cfRule type="cellIs" dxfId="137" priority="394" operator="greaterThan">
      <formula>0</formula>
    </cfRule>
    <cfRule type="cellIs" dxfId="136" priority="395" operator="lessThan">
      <formula>0</formula>
    </cfRule>
  </conditionalFormatting>
  <conditionalFormatting sqref="Q209">
    <cfRule type="cellIs" dxfId="135" priority="392" operator="lessThan">
      <formula>0</formula>
    </cfRule>
    <cfRule type="cellIs" dxfId="134" priority="393" operator="greaterThan">
      <formula>0</formula>
    </cfRule>
  </conditionalFormatting>
  <conditionalFormatting sqref="F242 H242 J242 L242 N242 P242">
    <cfRule type="cellIs" dxfId="133" priority="2" operator="equal">
      <formula>1</formula>
    </cfRule>
  </conditionalFormatting>
  <conditionalFormatting sqref="F246 P246 N246 L246 J246 H246">
    <cfRule type="cellIs" dxfId="132" priority="1" operator="equal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3" sqref="J23"/>
    </sheetView>
  </sheetViews>
  <sheetFormatPr baseColWidth="10" defaultRowHeight="16" x14ac:dyDescent="0.2"/>
  <cols>
    <col min="1" max="1" width="19.6640625" customWidth="1"/>
    <col min="2" max="31" width="8.33203125" customWidth="1"/>
  </cols>
  <sheetData>
    <row r="1" spans="1:31" x14ac:dyDescent="0.2">
      <c r="B1" s="208" t="s">
        <v>63</v>
      </c>
      <c r="C1" s="122"/>
      <c r="D1" s="208" t="s">
        <v>64</v>
      </c>
      <c r="E1" s="122"/>
      <c r="F1" s="208" t="s">
        <v>65</v>
      </c>
      <c r="G1" s="122"/>
      <c r="H1" s="208" t="s">
        <v>66</v>
      </c>
      <c r="I1" s="122"/>
      <c r="J1" s="208" t="s">
        <v>53</v>
      </c>
      <c r="K1" s="122"/>
      <c r="L1" s="208" t="s">
        <v>54</v>
      </c>
      <c r="M1" s="122"/>
      <c r="N1" s="208" t="s">
        <v>67</v>
      </c>
      <c r="O1" s="122"/>
      <c r="P1" s="208" t="s">
        <v>68</v>
      </c>
      <c r="Q1" s="122"/>
      <c r="R1" s="208" t="s">
        <v>58</v>
      </c>
      <c r="S1" s="122"/>
      <c r="T1" s="208" t="s">
        <v>69</v>
      </c>
      <c r="U1" s="122"/>
      <c r="V1" s="208" t="s">
        <v>70</v>
      </c>
      <c r="W1" s="122"/>
      <c r="X1" s="208" t="s">
        <v>71</v>
      </c>
      <c r="Y1" s="122"/>
      <c r="Z1" s="208" t="s">
        <v>72</v>
      </c>
      <c r="AA1" s="122"/>
      <c r="AB1" s="208" t="s">
        <v>73</v>
      </c>
      <c r="AC1" s="122"/>
      <c r="AD1" s="208" t="s">
        <v>74</v>
      </c>
      <c r="AE1" s="122"/>
    </row>
    <row r="2" spans="1:31" ht="17" thickBot="1" x14ac:dyDescent="0.25">
      <c r="B2" s="210" t="s">
        <v>0</v>
      </c>
      <c r="C2" s="211" t="s">
        <v>1</v>
      </c>
      <c r="D2" s="210" t="s">
        <v>0</v>
      </c>
      <c r="E2" s="211" t="s">
        <v>1</v>
      </c>
      <c r="F2" s="210" t="s">
        <v>0</v>
      </c>
      <c r="G2" s="211" t="s">
        <v>1</v>
      </c>
      <c r="H2" s="210" t="s">
        <v>0</v>
      </c>
      <c r="I2" s="211" t="s">
        <v>1</v>
      </c>
      <c r="J2" s="210" t="s">
        <v>0</v>
      </c>
      <c r="K2" s="211" t="s">
        <v>1</v>
      </c>
      <c r="L2" s="210" t="s">
        <v>0</v>
      </c>
      <c r="M2" s="211" t="s">
        <v>1</v>
      </c>
      <c r="N2" s="210" t="s">
        <v>0</v>
      </c>
      <c r="O2" s="211" t="s">
        <v>1</v>
      </c>
      <c r="P2" s="210" t="s">
        <v>0</v>
      </c>
      <c r="Q2" s="211" t="s">
        <v>1</v>
      </c>
      <c r="R2" s="210" t="s">
        <v>0</v>
      </c>
      <c r="S2" s="211" t="s">
        <v>1</v>
      </c>
      <c r="T2" s="210" t="s">
        <v>0</v>
      </c>
      <c r="U2" s="211" t="s">
        <v>1</v>
      </c>
      <c r="V2" s="210" t="s">
        <v>0</v>
      </c>
      <c r="W2" s="211" t="s">
        <v>1</v>
      </c>
      <c r="X2" s="210" t="s">
        <v>0</v>
      </c>
      <c r="Y2" s="211" t="s">
        <v>1</v>
      </c>
      <c r="Z2" s="210" t="s">
        <v>0</v>
      </c>
      <c r="AA2" s="211" t="s">
        <v>1</v>
      </c>
      <c r="AB2" s="210" t="s">
        <v>0</v>
      </c>
      <c r="AC2" s="211" t="s">
        <v>1</v>
      </c>
      <c r="AD2" s="210" t="s">
        <v>0</v>
      </c>
      <c r="AE2" s="211" t="s">
        <v>1</v>
      </c>
    </row>
    <row r="3" spans="1:31" x14ac:dyDescent="0.2">
      <c r="A3" s="221" t="s">
        <v>75</v>
      </c>
      <c r="B3" s="215">
        <v>0.26585500000000001</v>
      </c>
      <c r="C3" s="216">
        <v>0.234045</v>
      </c>
      <c r="D3" s="215">
        <v>0.24643999999999999</v>
      </c>
      <c r="E3" s="216">
        <v>0.24396499999999999</v>
      </c>
      <c r="F3" s="215">
        <v>0.23762</v>
      </c>
      <c r="G3" s="216">
        <v>0.23766000000000001</v>
      </c>
      <c r="H3" s="215">
        <v>0.18948999999999999</v>
      </c>
      <c r="I3" s="216">
        <v>0.18931999999999999</v>
      </c>
      <c r="J3" s="215">
        <v>3.0575000000000001E-2</v>
      </c>
      <c r="K3" s="216">
        <v>9.5845E-2</v>
      </c>
      <c r="L3" s="215">
        <v>3.9215E-2</v>
      </c>
      <c r="M3" s="216">
        <v>3.3349999999999998E-2</v>
      </c>
      <c r="N3" s="215">
        <v>1.678E-2</v>
      </c>
      <c r="O3" s="216">
        <v>1.294E-2</v>
      </c>
      <c r="P3" s="215">
        <v>4.4819999999999999E-2</v>
      </c>
      <c r="Q3" s="216">
        <v>3.8249999999999999E-2</v>
      </c>
      <c r="R3" s="215">
        <v>0.12343</v>
      </c>
      <c r="S3" s="216">
        <v>0.202655</v>
      </c>
      <c r="T3" s="215">
        <v>0.18962999999999999</v>
      </c>
      <c r="U3" s="216">
        <v>0.18116499999999999</v>
      </c>
      <c r="V3" s="215">
        <v>0.12822500000000001</v>
      </c>
      <c r="W3" s="216">
        <v>0.11901</v>
      </c>
      <c r="X3" s="215">
        <v>0.10298499999999999</v>
      </c>
      <c r="Y3" s="216">
        <v>9.9000000000000005E-2</v>
      </c>
      <c r="Z3" s="215">
        <v>6.2254999999999998E-2</v>
      </c>
      <c r="AA3" s="216">
        <v>0.11778</v>
      </c>
      <c r="AB3" s="215">
        <v>7.3724999999999999E-2</v>
      </c>
      <c r="AC3" s="216">
        <v>8.1085000000000004E-2</v>
      </c>
      <c r="AD3" s="215">
        <v>0.113055</v>
      </c>
      <c r="AE3" s="216">
        <v>0.19542499999999999</v>
      </c>
    </row>
    <row r="4" spans="1:31" x14ac:dyDescent="0.2">
      <c r="A4" s="222" t="s">
        <v>76</v>
      </c>
      <c r="B4" s="217">
        <v>0.28841499999999998</v>
      </c>
      <c r="C4" s="218">
        <v>0.26158999999999999</v>
      </c>
      <c r="D4" s="217">
        <v>0.24557999999999999</v>
      </c>
      <c r="E4" s="218">
        <v>0.24865999999999999</v>
      </c>
      <c r="F4" s="217">
        <v>0.210535</v>
      </c>
      <c r="G4" s="218">
        <v>0.23954500000000001</v>
      </c>
      <c r="H4" s="217">
        <v>0.22165000000000001</v>
      </c>
      <c r="I4" s="218">
        <v>0.19966999999999999</v>
      </c>
      <c r="J4" s="217">
        <v>4.4595000000000003E-2</v>
      </c>
      <c r="K4" s="218">
        <v>0.20407</v>
      </c>
      <c r="L4" s="217">
        <v>7.3285000000000003E-2</v>
      </c>
      <c r="M4" s="218">
        <v>4.7230000000000001E-2</v>
      </c>
      <c r="N4" s="217">
        <v>2.7310000000000001E-2</v>
      </c>
      <c r="O4" s="218">
        <v>1.6785000000000001E-2</v>
      </c>
      <c r="P4" s="217">
        <v>8.8374999999999995E-2</v>
      </c>
      <c r="Q4" s="218">
        <v>5.6845E-2</v>
      </c>
      <c r="R4" s="217">
        <v>0.13405500000000001</v>
      </c>
      <c r="S4" s="218">
        <v>0.18878500000000001</v>
      </c>
      <c r="T4" s="217">
        <v>0.22264</v>
      </c>
      <c r="U4" s="218">
        <v>0.20951</v>
      </c>
      <c r="V4" s="217">
        <v>0.20525499999999999</v>
      </c>
      <c r="W4" s="218">
        <v>0.12495000000000001</v>
      </c>
      <c r="X4" s="217">
        <v>0.10624</v>
      </c>
      <c r="Y4" s="218">
        <v>9.5729999999999996E-2</v>
      </c>
      <c r="Z4" s="217">
        <v>7.3615E-2</v>
      </c>
      <c r="AA4" s="218">
        <v>0.10852000000000001</v>
      </c>
      <c r="AB4" s="217">
        <v>7.6369999999999993E-2</v>
      </c>
      <c r="AC4" s="218">
        <v>7.8914999999999999E-2</v>
      </c>
      <c r="AD4" s="217">
        <v>0.14416999999999999</v>
      </c>
      <c r="AE4" s="218">
        <v>0.19112000000000001</v>
      </c>
    </row>
    <row r="5" spans="1:31" ht="17" thickBot="1" x14ac:dyDescent="0.25">
      <c r="A5" s="223" t="s">
        <v>77</v>
      </c>
      <c r="B5" s="219">
        <v>0.28909000000000001</v>
      </c>
      <c r="C5" s="220">
        <v>0.26774999999999999</v>
      </c>
      <c r="D5" s="219">
        <v>0.24468999999999999</v>
      </c>
      <c r="E5" s="220">
        <v>0.24926499999999999</v>
      </c>
      <c r="F5" s="219">
        <v>0.208285</v>
      </c>
      <c r="G5" s="220">
        <v>0.23957500000000001</v>
      </c>
      <c r="H5" s="219">
        <v>0.22190499999999999</v>
      </c>
      <c r="I5" s="220">
        <v>0.20271</v>
      </c>
      <c r="J5" s="219">
        <v>4.5754999999999997E-2</v>
      </c>
      <c r="K5" s="220">
        <v>0.16320999999999999</v>
      </c>
      <c r="L5" s="219">
        <v>7.5209999999999999E-2</v>
      </c>
      <c r="M5" s="220">
        <v>4.9744999999999998E-2</v>
      </c>
      <c r="N5" s="219">
        <v>2.8410000000000001E-2</v>
      </c>
      <c r="O5" s="220">
        <v>1.7624999999999998E-2</v>
      </c>
      <c r="P5" s="219">
        <v>9.0264999999999998E-2</v>
      </c>
      <c r="Q5" s="220">
        <v>5.9959999999999999E-2</v>
      </c>
      <c r="R5" s="219">
        <v>0.13300999999999999</v>
      </c>
      <c r="S5" s="220">
        <v>0.18772</v>
      </c>
      <c r="T5" s="219">
        <v>0.22287999999999999</v>
      </c>
      <c r="U5" s="220">
        <v>0.21562500000000001</v>
      </c>
      <c r="V5" s="219">
        <v>0.207565</v>
      </c>
      <c r="W5" s="220">
        <v>0.126225</v>
      </c>
      <c r="X5" s="219">
        <v>0.10693999999999999</v>
      </c>
      <c r="Y5" s="220">
        <v>9.5140000000000002E-2</v>
      </c>
      <c r="Z5" s="219">
        <v>7.4425000000000005E-2</v>
      </c>
      <c r="AA5" s="220">
        <v>0.111475</v>
      </c>
      <c r="AB5" s="219">
        <v>7.5895000000000004E-2</v>
      </c>
      <c r="AC5" s="220">
        <v>7.8305E-2</v>
      </c>
      <c r="AD5" s="219">
        <v>0.14796000000000001</v>
      </c>
      <c r="AE5" s="220">
        <v>0.19436999999999999</v>
      </c>
    </row>
    <row r="6" spans="1:31" ht="17" thickBot="1" x14ac:dyDescent="0.25"/>
    <row r="7" spans="1:31" x14ac:dyDescent="0.2">
      <c r="A7" s="221" t="s">
        <v>78</v>
      </c>
      <c r="C7" s="213">
        <f>C3-C4</f>
        <v>-2.7544999999999986E-2</v>
      </c>
      <c r="D7" s="224"/>
      <c r="E7" s="225">
        <f>E3-E4</f>
        <v>-4.6950000000000047E-3</v>
      </c>
      <c r="F7" s="224"/>
      <c r="G7" s="225">
        <f>G3-G4</f>
        <v>-1.8849999999999978E-3</v>
      </c>
      <c r="H7" s="224"/>
      <c r="I7" s="225">
        <f>I3-I4</f>
        <v>-1.0349999999999998E-2</v>
      </c>
      <c r="J7" s="224"/>
      <c r="K7" s="225">
        <f>K3-K4</f>
        <v>-0.108225</v>
      </c>
      <c r="L7" s="224"/>
      <c r="M7" s="225">
        <f>M3-M4</f>
        <v>-1.3880000000000003E-2</v>
      </c>
      <c r="N7" s="224"/>
      <c r="O7" s="225">
        <f>O3-O4</f>
        <v>-3.8450000000000012E-3</v>
      </c>
      <c r="P7" s="224"/>
      <c r="Q7" s="225">
        <f>Q3-Q4</f>
        <v>-1.8595E-2</v>
      </c>
      <c r="R7" s="224"/>
      <c r="S7" s="225">
        <f>S3-S4</f>
        <v>1.3869999999999993E-2</v>
      </c>
      <c r="T7" s="224"/>
      <c r="U7" s="225">
        <f>U3-U4</f>
        <v>-2.8345000000000009E-2</v>
      </c>
      <c r="V7" s="224"/>
      <c r="W7" s="225">
        <f>W3-W4</f>
        <v>-5.9400000000000008E-3</v>
      </c>
      <c r="X7" s="224"/>
      <c r="Y7" s="225">
        <f>Y3-Y4</f>
        <v>3.270000000000009E-3</v>
      </c>
      <c r="Z7" s="224"/>
      <c r="AA7" s="225">
        <f>AA3-AA4</f>
        <v>9.2599999999999905E-3</v>
      </c>
      <c r="AB7" s="224"/>
      <c r="AC7" s="225">
        <f>AC3-AC4</f>
        <v>2.1700000000000053E-3</v>
      </c>
      <c r="AD7" s="224"/>
      <c r="AE7" s="212">
        <f>AE3-AE4</f>
        <v>4.3049999999999755E-3</v>
      </c>
    </row>
    <row r="8" spans="1:31" ht="17" thickBot="1" x14ac:dyDescent="0.25">
      <c r="A8" s="223" t="s">
        <v>79</v>
      </c>
      <c r="C8" s="209">
        <f>C3-C5</f>
        <v>-3.3704999999999985E-2</v>
      </c>
      <c r="D8" s="226"/>
      <c r="E8" s="214">
        <f>E3-E5</f>
        <v>-5.2999999999999992E-3</v>
      </c>
      <c r="F8" s="226"/>
      <c r="G8" s="214">
        <f>G3-G5</f>
        <v>-1.915E-3</v>
      </c>
      <c r="H8" s="226"/>
      <c r="I8" s="214">
        <f>I3-I5</f>
        <v>-1.3390000000000013E-2</v>
      </c>
      <c r="J8" s="226"/>
      <c r="K8" s="214">
        <f>K3-K5</f>
        <v>-6.7364999999999994E-2</v>
      </c>
      <c r="L8" s="226"/>
      <c r="M8" s="214">
        <f>M3-M5</f>
        <v>-1.6395E-2</v>
      </c>
      <c r="N8" s="226"/>
      <c r="O8" s="214">
        <f>O3-O5</f>
        <v>-4.6849999999999982E-3</v>
      </c>
      <c r="P8" s="226"/>
      <c r="Q8" s="214">
        <f>Q3-Q5</f>
        <v>-2.171E-2</v>
      </c>
      <c r="R8" s="226"/>
      <c r="S8" s="214">
        <f>S3-S5</f>
        <v>1.4935000000000004E-2</v>
      </c>
      <c r="T8" s="226"/>
      <c r="U8" s="214">
        <f>U3-U5</f>
        <v>-3.4460000000000018E-2</v>
      </c>
      <c r="V8" s="226"/>
      <c r="W8" s="214">
        <f>W3-W5</f>
        <v>-7.2149999999999992E-3</v>
      </c>
      <c r="X8" s="226"/>
      <c r="Y8" s="214">
        <f>Y3-Y5</f>
        <v>3.8600000000000023E-3</v>
      </c>
      <c r="Z8" s="226"/>
      <c r="AA8" s="214">
        <f>AA3-AA5</f>
        <v>6.3049999999999912E-3</v>
      </c>
      <c r="AB8" s="226"/>
      <c r="AC8" s="214">
        <f>AC3-AC5</f>
        <v>2.7800000000000047E-3</v>
      </c>
      <c r="AD8" s="226"/>
      <c r="AE8" s="220">
        <f>AE3-AE5</f>
        <v>1.0550000000000004E-3</v>
      </c>
    </row>
  </sheetData>
  <mergeCells count="15">
    <mergeCell ref="Z1:AA1"/>
    <mergeCell ref="AB1:AC1"/>
    <mergeCell ref="AD1:AE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C7:AE8">
    <cfRule type="cellIs" dxfId="2" priority="2" operator="lessThan">
      <formula>0</formula>
    </cfRule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GridLines="0" workbookViewId="0"/>
  </sheetViews>
  <sheetFormatPr baseColWidth="10" defaultRowHeight="16" x14ac:dyDescent="0.2"/>
  <cols>
    <col min="1" max="1" width="16.6640625" style="3" customWidth="1"/>
    <col min="2" max="3" width="20" style="3" customWidth="1"/>
    <col min="4" max="16384" width="10.83203125" style="3"/>
  </cols>
  <sheetData>
    <row r="1" spans="1:4" x14ac:dyDescent="0.2">
      <c r="B1" s="105" t="s">
        <v>45</v>
      </c>
      <c r="C1" s="106" t="s">
        <v>46</v>
      </c>
      <c r="D1" s="106" t="s">
        <v>62</v>
      </c>
    </row>
    <row r="2" spans="1:4" x14ac:dyDescent="0.2">
      <c r="A2" s="100" t="s">
        <v>53</v>
      </c>
      <c r="B2" s="103">
        <v>50</v>
      </c>
      <c r="C2" s="101">
        <v>2</v>
      </c>
      <c r="D2" s="108"/>
    </row>
    <row r="3" spans="1:4" x14ac:dyDescent="0.2">
      <c r="A3" s="101" t="s">
        <v>54</v>
      </c>
      <c r="B3" s="103">
        <v>100</v>
      </c>
      <c r="C3" s="101">
        <v>2</v>
      </c>
      <c r="D3" s="108"/>
    </row>
    <row r="4" spans="1:4" x14ac:dyDescent="0.2">
      <c r="A4" s="101" t="s">
        <v>58</v>
      </c>
      <c r="B4" s="103">
        <v>100</v>
      </c>
      <c r="C4" s="101">
        <v>3</v>
      </c>
      <c r="D4" s="107"/>
    </row>
    <row r="5" spans="1:4" x14ac:dyDescent="0.2">
      <c r="A5" s="101" t="s">
        <v>47</v>
      </c>
      <c r="B5" s="103">
        <v>1503</v>
      </c>
      <c r="C5" s="101">
        <v>5</v>
      </c>
      <c r="D5" s="107"/>
    </row>
    <row r="6" spans="1:4" x14ac:dyDescent="0.2">
      <c r="A6" s="101" t="s">
        <v>61</v>
      </c>
      <c r="B6" s="103">
        <v>308</v>
      </c>
      <c r="C6" s="101">
        <v>6</v>
      </c>
      <c r="D6" s="108"/>
    </row>
    <row r="7" spans="1:4" x14ac:dyDescent="0.2">
      <c r="A7" s="101" t="s">
        <v>51</v>
      </c>
      <c r="B7" s="103">
        <v>768</v>
      </c>
      <c r="C7" s="101">
        <v>8</v>
      </c>
      <c r="D7" s="107"/>
    </row>
    <row r="8" spans="1:4" x14ac:dyDescent="0.2">
      <c r="A8" s="101" t="s">
        <v>52</v>
      </c>
      <c r="B8" s="103">
        <v>768</v>
      </c>
      <c r="C8" s="101">
        <v>8</v>
      </c>
      <c r="D8" s="107"/>
    </row>
    <row r="9" spans="1:4" x14ac:dyDescent="0.2">
      <c r="A9" s="101" t="s">
        <v>50</v>
      </c>
      <c r="B9" s="103">
        <v>1030</v>
      </c>
      <c r="C9" s="101">
        <v>8</v>
      </c>
      <c r="D9" s="108"/>
    </row>
    <row r="10" spans="1:4" x14ac:dyDescent="0.2">
      <c r="A10" s="101" t="s">
        <v>59</v>
      </c>
      <c r="B10" s="103">
        <v>1599</v>
      </c>
      <c r="C10" s="101">
        <v>11</v>
      </c>
      <c r="D10" s="107"/>
    </row>
    <row r="11" spans="1:4" x14ac:dyDescent="0.2">
      <c r="A11" s="101" t="s">
        <v>60</v>
      </c>
      <c r="B11" s="103">
        <v>4898</v>
      </c>
      <c r="C11" s="101">
        <v>11</v>
      </c>
      <c r="D11" s="108"/>
    </row>
    <row r="12" spans="1:4" x14ac:dyDescent="0.2">
      <c r="A12" s="101" t="s">
        <v>55</v>
      </c>
      <c r="B12" s="103">
        <v>5875</v>
      </c>
      <c r="C12" s="101">
        <v>18</v>
      </c>
      <c r="D12" s="108"/>
    </row>
    <row r="13" spans="1:4" x14ac:dyDescent="0.2">
      <c r="A13" s="101" t="s">
        <v>57</v>
      </c>
      <c r="B13" s="103">
        <v>4999</v>
      </c>
      <c r="C13" s="101">
        <v>25</v>
      </c>
      <c r="D13" s="107"/>
    </row>
    <row r="14" spans="1:4" x14ac:dyDescent="0.2">
      <c r="A14" s="101" t="s">
        <v>48</v>
      </c>
      <c r="B14" s="103">
        <v>1994</v>
      </c>
      <c r="C14" s="101">
        <v>122</v>
      </c>
      <c r="D14" s="108"/>
    </row>
    <row r="15" spans="1:4" x14ac:dyDescent="0.2">
      <c r="A15" s="101" t="s">
        <v>49</v>
      </c>
      <c r="B15" s="103">
        <v>1994</v>
      </c>
      <c r="C15" s="101">
        <v>124</v>
      </c>
      <c r="D15" s="107"/>
    </row>
    <row r="16" spans="1:4" x14ac:dyDescent="0.2">
      <c r="A16" s="102" t="s">
        <v>56</v>
      </c>
      <c r="B16" s="104">
        <v>131</v>
      </c>
      <c r="C16" s="102">
        <v>626</v>
      </c>
      <c r="D16" s="109"/>
    </row>
  </sheetData>
  <sortState ref="A2:D21">
    <sortCondition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workbookViewId="0">
      <selection sqref="A1:A3"/>
    </sheetView>
  </sheetViews>
  <sheetFormatPr baseColWidth="10" defaultRowHeight="16" x14ac:dyDescent="0.2"/>
  <cols>
    <col min="1" max="1" width="14.83203125" customWidth="1"/>
    <col min="2" max="3" width="8.33203125" customWidth="1"/>
    <col min="4" max="4" width="13.6640625" customWidth="1"/>
    <col min="5" max="5" width="22.83203125" customWidth="1"/>
    <col min="6" max="7" width="8.33203125" customWidth="1"/>
  </cols>
  <sheetData>
    <row r="1" spans="1:7" x14ac:dyDescent="0.2">
      <c r="A1" s="207"/>
      <c r="D1" s="2"/>
      <c r="F1" s="201" t="s">
        <v>41</v>
      </c>
      <c r="G1" s="202"/>
    </row>
    <row r="2" spans="1:7" ht="16" customHeight="1" x14ac:dyDescent="0.2">
      <c r="A2" s="207"/>
      <c r="B2" s="131" t="s">
        <v>8</v>
      </c>
      <c r="C2" s="132"/>
      <c r="D2" s="197" t="s">
        <v>33</v>
      </c>
      <c r="F2" s="156" t="s">
        <v>6</v>
      </c>
      <c r="G2" s="152"/>
    </row>
    <row r="3" spans="1:7" ht="17" thickBot="1" x14ac:dyDescent="0.25">
      <c r="A3" s="193"/>
      <c r="B3" s="97" t="s">
        <v>0</v>
      </c>
      <c r="C3" s="98" t="s">
        <v>1</v>
      </c>
      <c r="D3" s="198"/>
      <c r="F3" s="99" t="s">
        <v>0</v>
      </c>
      <c r="G3" s="24" t="s">
        <v>1</v>
      </c>
    </row>
    <row r="4" spans="1:7" x14ac:dyDescent="0.2">
      <c r="A4" s="204" t="s">
        <v>44</v>
      </c>
      <c r="B4" s="133">
        <v>0.21726999999999999</v>
      </c>
      <c r="C4" s="133">
        <v>0.26894000000000001</v>
      </c>
      <c r="D4" s="203">
        <v>1</v>
      </c>
      <c r="E4" s="42" t="s">
        <v>3</v>
      </c>
      <c r="F4" s="7">
        <v>0.21607499999999999</v>
      </c>
      <c r="G4" s="8">
        <v>0.26582</v>
      </c>
    </row>
    <row r="5" spans="1:7" x14ac:dyDescent="0.2">
      <c r="A5" s="205"/>
      <c r="B5" s="134"/>
      <c r="C5" s="134"/>
      <c r="D5" s="144"/>
      <c r="E5" s="43" t="s">
        <v>4</v>
      </c>
      <c r="F5" s="26">
        <f>((1/$B4*F4)-1)</f>
        <v>-5.500069038523403E-3</v>
      </c>
      <c r="G5" s="27">
        <f>((1/$C4*G4)-1)</f>
        <v>-1.1601100617238069E-2</v>
      </c>
    </row>
    <row r="6" spans="1:7" x14ac:dyDescent="0.2">
      <c r="A6" s="205"/>
      <c r="B6" s="134"/>
      <c r="C6" s="134"/>
      <c r="D6" s="144"/>
      <c r="E6" s="43" t="s">
        <v>2</v>
      </c>
      <c r="F6" s="10"/>
      <c r="G6" s="11"/>
    </row>
    <row r="7" spans="1:7" ht="17" thickBot="1" x14ac:dyDescent="0.25">
      <c r="A7" s="206"/>
      <c r="B7" s="147"/>
      <c r="C7" s="147"/>
      <c r="D7" s="146"/>
      <c r="E7" s="62" t="s">
        <v>31</v>
      </c>
      <c r="F7" s="86">
        <f>IF(G5&lt;0,1,0)</f>
        <v>1</v>
      </c>
      <c r="G7" s="89"/>
    </row>
  </sheetData>
  <mergeCells count="9">
    <mergeCell ref="A4:A7"/>
    <mergeCell ref="A1:A3"/>
    <mergeCell ref="B2:C2"/>
    <mergeCell ref="D2:D3"/>
    <mergeCell ref="F2:G2"/>
    <mergeCell ref="F1:G1"/>
    <mergeCell ref="D4:D7"/>
    <mergeCell ref="B4:B7"/>
    <mergeCell ref="C4:C7"/>
  </mergeCells>
  <conditionalFormatting sqref="F5">
    <cfRule type="cellIs" dxfId="71" priority="15" operator="greaterThan">
      <formula>0</formula>
    </cfRule>
    <cfRule type="cellIs" dxfId="70" priority="16" operator="lessThan">
      <formula>0</formula>
    </cfRule>
  </conditionalFormatting>
  <conditionalFormatting sqref="G5">
    <cfRule type="cellIs" dxfId="69" priority="13" operator="lessThan">
      <formula>0</formula>
    </cfRule>
    <cfRule type="cellIs" dxfId="68" priority="14" operator="greaterThan">
      <formula>0</formula>
    </cfRule>
  </conditionalFormatting>
  <conditionalFormatting sqref="F4">
    <cfRule type="cellIs" dxfId="67" priority="3" operator="lessThan">
      <formula>$B4</formula>
    </cfRule>
    <cfRule type="cellIs" dxfId="66" priority="4" operator="greaterThan">
      <formula>$B4</formula>
    </cfRule>
  </conditionalFormatting>
  <conditionalFormatting sqref="G4">
    <cfRule type="cellIs" dxfId="65" priority="1" operator="greaterThan">
      <formula>$C4</formula>
    </cfRule>
    <cfRule type="cellIs" dxfId="64" priority="2" operator="lessThan">
      <formula>$C4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Input-output space</vt:lpstr>
      <vt:lpstr>Synthetic datasets</vt:lpstr>
      <vt:lpstr>Analysis - Remoteness, L1</vt:lpstr>
      <vt:lpstr>PPB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2017-08-07T11:14:17Z</dcterms:created>
  <dcterms:modified xsi:type="dcterms:W3CDTF">2017-09-11T17:55:01Z</dcterms:modified>
</cp:coreProperties>
</file>