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fpdr\Google Drive\Livros\Economica e Alugueis\data\"/>
    </mc:Choice>
  </mc:AlternateContent>
  <xr:revisionPtr revIDLastSave="0" documentId="13_ncr:1_{3E4138E3-BEED-46C9-B011-D3EB83D4E63E}" xr6:coauthVersionLast="47" xr6:coauthVersionMax="47" xr10:uidLastSave="{00000000-0000-0000-0000-000000000000}"/>
  <bookViews>
    <workbookView xWindow="11424" yWindow="0" windowWidth="11712" windowHeight="12336" activeTab="1" xr2:uid="{9FFE3DE3-E109-473D-9804-D1CCB7132756}"/>
  </bookViews>
  <sheets>
    <sheet name="Sheet1" sheetId="1" r:id="rId1"/>
    <sheet name="Moeda Constan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4" i="2"/>
  <c r="H3" i="2"/>
  <c r="H2" i="2"/>
  <c r="D23" i="2"/>
  <c r="B14" i="2"/>
  <c r="C20" i="2" s="1"/>
  <c r="D20" i="2" s="1"/>
  <c r="C18" i="2"/>
  <c r="D18" i="2" s="1"/>
  <c r="C19" i="2"/>
  <c r="D19" i="2" s="1"/>
  <c r="E12" i="2"/>
  <c r="E7" i="2"/>
  <c r="E8" i="2"/>
  <c r="E9" i="2"/>
  <c r="E10" i="2"/>
  <c r="E11" i="2"/>
  <c r="E6" i="2"/>
  <c r="D7" i="2"/>
  <c r="D8" i="2"/>
  <c r="D9" i="2"/>
  <c r="D10" i="2"/>
  <c r="D11" i="2"/>
  <c r="D6" i="2"/>
  <c r="C7" i="2"/>
  <c r="C8" i="2"/>
  <c r="C9" i="2"/>
  <c r="C10" i="2"/>
  <c r="C11" i="2"/>
  <c r="C6" i="2"/>
  <c r="B14" i="1"/>
  <c r="E18" i="1"/>
  <c r="D18" i="1"/>
  <c r="E6" i="1"/>
  <c r="F6" i="1" s="1"/>
  <c r="C7" i="1" s="1"/>
  <c r="D6" i="1"/>
  <c r="C17" i="2" l="1"/>
  <c r="D17" i="2" s="1"/>
  <c r="C22" i="2"/>
  <c r="D22" i="2" s="1"/>
  <c r="C21" i="2"/>
  <c r="D21" i="2" s="1"/>
  <c r="E7" i="1"/>
  <c r="F7" i="1" s="1"/>
  <c r="C8" i="1" s="1"/>
  <c r="E8" i="1" s="1"/>
  <c r="F8" i="1" s="1"/>
  <c r="F18" i="1"/>
  <c r="C19" i="1" s="1"/>
  <c r="D7" i="1"/>
  <c r="D8" i="1" s="1"/>
  <c r="E19" i="1" l="1"/>
  <c r="D19" i="1"/>
  <c r="C9" i="1"/>
  <c r="E9" i="1" s="1"/>
  <c r="E10" i="1" s="1"/>
  <c r="D9" i="1"/>
  <c r="F9" i="1" l="1"/>
  <c r="C10" i="1"/>
  <c r="F19" i="1"/>
  <c r="C20" i="1" s="1"/>
  <c r="D20" i="1" l="1"/>
  <c r="E20" i="1"/>
  <c r="F20" i="1" l="1"/>
  <c r="C21" i="1" s="1"/>
  <c r="E21" i="1" l="1"/>
  <c r="D21" i="1"/>
  <c r="C22" i="1"/>
  <c r="F21" i="1" l="1"/>
  <c r="E22" i="1"/>
</calcChain>
</file>

<file path=xl/sharedStrings.xml><?xml version="1.0" encoding="utf-8"?>
<sst xmlns="http://schemas.openxmlformats.org/spreadsheetml/2006/main" count="39" uniqueCount="23">
  <si>
    <t xml:space="preserve">i = </t>
  </si>
  <si>
    <t>Fim do ano</t>
  </si>
  <si>
    <t>Receita ao final do ano</t>
  </si>
  <si>
    <t>Juros ganhos durante o ano</t>
  </si>
  <si>
    <t>Juros Acumulados</t>
  </si>
  <si>
    <t>Receita no ano, com juros</t>
  </si>
  <si>
    <t>Receita acumulada mais juros</t>
  </si>
  <si>
    <t>i</t>
  </si>
  <si>
    <t>Considerando inflação (d) de 4% a.a.</t>
  </si>
  <si>
    <t xml:space="preserve">e = </t>
  </si>
  <si>
    <t xml:space="preserve">d = </t>
  </si>
  <si>
    <t>a.a.</t>
  </si>
  <si>
    <t>Moeda constante</t>
  </si>
  <si>
    <t>Receita ao final do ano em moeda real</t>
  </si>
  <si>
    <t>FCD</t>
  </si>
  <si>
    <t>Fator de desconto</t>
  </si>
  <si>
    <t>Ver:</t>
  </si>
  <si>
    <t>https://pt.scribd.com/document/855825807/Engineering-Economic-Analysis-Week-13-Inflation-Its-Causes-Equivalence-Calculation-and-Impact-of-Inflation-1</t>
  </si>
  <si>
    <t>Receita em      moeda constante</t>
  </si>
  <si>
    <t>f</t>
  </si>
  <si>
    <t>(taxa de inflação)</t>
  </si>
  <si>
    <t>i'</t>
  </si>
  <si>
    <t>(taxa de juros livre de inflação)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</si>
</sst>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_ ;[Red]\-#,##0.00\ "/>
    <numFmt numFmtId="171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40" fontId="0" fillId="0" borderId="0" xfId="0" applyNumberFormat="1"/>
    <xf numFmtId="165" fontId="0" fillId="0" borderId="0" xfId="0" applyNumberFormat="1"/>
    <xf numFmtId="40" fontId="0" fillId="2" borderId="0" xfId="0" applyNumberFormat="1" applyFill="1"/>
    <xf numFmtId="165" fontId="0" fillId="2" borderId="0" xfId="0" applyNumberFormat="1" applyFill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10" fontId="0" fillId="0" borderId="0" xfId="0" applyNumberFormat="1"/>
    <xf numFmtId="0" fontId="2" fillId="0" borderId="0" xfId="0" applyFont="1"/>
    <xf numFmtId="10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3" fillId="0" borderId="0" xfId="2"/>
    <xf numFmtId="171" fontId="0" fillId="0" borderId="0" xfId="0" applyNumberFormat="1"/>
    <xf numFmtId="10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t.scribd.com/document/855825807/Engineering-Economic-Analysis-Week-13-Inflation-Its-Causes-Equivalence-Calculation-and-Impact-of-Inflation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1BEE-1354-4756-BC11-86F640595D72}">
  <dimension ref="A2:G25"/>
  <sheetViews>
    <sheetView topLeftCell="A7" workbookViewId="0">
      <selection activeCell="B14" sqref="B14"/>
    </sheetView>
  </sheetViews>
  <sheetFormatPr defaultRowHeight="14.4" x14ac:dyDescent="0.3"/>
  <cols>
    <col min="2" max="2" width="11.21875" customWidth="1"/>
    <col min="3" max="3" width="13.77734375" customWidth="1"/>
    <col min="4" max="4" width="11.77734375" customWidth="1"/>
    <col min="5" max="5" width="13.33203125" customWidth="1"/>
    <col min="6" max="6" width="19.109375" customWidth="1"/>
    <col min="7" max="7" width="17.88671875" customWidth="1"/>
    <col min="8" max="8" width="12.6640625" customWidth="1"/>
  </cols>
  <sheetData>
    <row r="2" spans="1:7" x14ac:dyDescent="0.3">
      <c r="A2" s="7" t="s">
        <v>9</v>
      </c>
      <c r="B2" s="8">
        <v>0.08</v>
      </c>
      <c r="C2" s="10" t="s">
        <v>11</v>
      </c>
    </row>
    <row r="3" spans="1:7" x14ac:dyDescent="0.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7" x14ac:dyDescent="0.3">
      <c r="A4" s="6"/>
      <c r="B4" s="6"/>
      <c r="C4" s="6"/>
      <c r="D4" s="6"/>
      <c r="E4" s="6"/>
      <c r="F4" s="6"/>
    </row>
    <row r="5" spans="1:7" x14ac:dyDescent="0.3">
      <c r="A5">
        <v>0</v>
      </c>
    </row>
    <row r="6" spans="1:7" x14ac:dyDescent="0.3">
      <c r="A6">
        <v>1</v>
      </c>
      <c r="B6" s="2">
        <v>200000</v>
      </c>
      <c r="C6" s="2">
        <v>0</v>
      </c>
      <c r="D6" s="2">
        <f>C6</f>
        <v>0</v>
      </c>
      <c r="E6" s="3">
        <f>B6+C6</f>
        <v>200000</v>
      </c>
      <c r="F6" s="3">
        <f>E6</f>
        <v>200000</v>
      </c>
    </row>
    <row r="7" spans="1:7" x14ac:dyDescent="0.3">
      <c r="A7">
        <v>2</v>
      </c>
      <c r="B7" s="2">
        <v>200000</v>
      </c>
      <c r="C7" s="2">
        <f>F6*$B$2</f>
        <v>16000</v>
      </c>
      <c r="D7" s="2">
        <f>C7+D6</f>
        <v>16000</v>
      </c>
      <c r="E7" s="3">
        <f>B7+C7</f>
        <v>216000</v>
      </c>
      <c r="F7" s="3">
        <f>E7+F6</f>
        <v>416000</v>
      </c>
    </row>
    <row r="8" spans="1:7" x14ac:dyDescent="0.3">
      <c r="A8">
        <v>3</v>
      </c>
      <c r="B8" s="2">
        <v>300000</v>
      </c>
      <c r="C8" s="2">
        <f>F7*$B$2</f>
        <v>33280</v>
      </c>
      <c r="D8" s="2">
        <f>C8+D7</f>
        <v>49280</v>
      </c>
      <c r="E8" s="3">
        <f>B8+C8</f>
        <v>333280</v>
      </c>
      <c r="F8" s="3">
        <f>E8+F7</f>
        <v>749280</v>
      </c>
    </row>
    <row r="9" spans="1:7" x14ac:dyDescent="0.3">
      <c r="A9">
        <v>4</v>
      </c>
      <c r="B9" s="2">
        <v>300000</v>
      </c>
      <c r="C9" s="2">
        <f>F8*$B$2</f>
        <v>59942.400000000001</v>
      </c>
      <c r="D9" s="4">
        <f>C9+D8</f>
        <v>109222.39999999999</v>
      </c>
      <c r="E9" s="3">
        <f>B9+C9</f>
        <v>359942.40000000002</v>
      </c>
      <c r="F9" s="5">
        <f>E9+F8</f>
        <v>1109222.3999999999</v>
      </c>
    </row>
    <row r="10" spans="1:7" x14ac:dyDescent="0.3">
      <c r="C10" s="4">
        <f>SUM(C6:C9)</f>
        <v>109222.39999999999</v>
      </c>
      <c r="E10" s="5">
        <f>SUM(E6:E9)</f>
        <v>1109222.3999999999</v>
      </c>
    </row>
    <row r="12" spans="1:7" x14ac:dyDescent="0.3">
      <c r="A12" s="10" t="s">
        <v>8</v>
      </c>
      <c r="G12" s="9"/>
    </row>
    <row r="13" spans="1:7" x14ac:dyDescent="0.3">
      <c r="A13" s="7" t="s">
        <v>10</v>
      </c>
      <c r="B13" s="8">
        <v>0.04</v>
      </c>
      <c r="C13" s="10" t="s">
        <v>11</v>
      </c>
    </row>
    <row r="14" spans="1:7" x14ac:dyDescent="0.3">
      <c r="A14" s="7" t="s">
        <v>0</v>
      </c>
      <c r="B14" s="11">
        <f>ROUND((B2-B13)/(1+B13), 4)</f>
        <v>3.85E-2</v>
      </c>
      <c r="C14" s="10" t="s">
        <v>11</v>
      </c>
    </row>
    <row r="15" spans="1:7" x14ac:dyDescent="0.3">
      <c r="A15" s="6" t="s">
        <v>1</v>
      </c>
      <c r="B15" s="6" t="s">
        <v>2</v>
      </c>
      <c r="C15" s="6" t="s">
        <v>3</v>
      </c>
      <c r="D15" s="6" t="s">
        <v>4</v>
      </c>
      <c r="E15" s="6" t="s">
        <v>5</v>
      </c>
      <c r="F15" s="6" t="s">
        <v>6</v>
      </c>
    </row>
    <row r="16" spans="1:7" x14ac:dyDescent="0.3">
      <c r="A16" s="6"/>
      <c r="B16" s="6"/>
      <c r="C16" s="6"/>
      <c r="D16" s="6"/>
      <c r="E16" s="6"/>
      <c r="F16" s="6"/>
    </row>
    <row r="17" spans="1:6" x14ac:dyDescent="0.3">
      <c r="A17">
        <v>0</v>
      </c>
    </row>
    <row r="18" spans="1:6" x14ac:dyDescent="0.3">
      <c r="A18">
        <v>1</v>
      </c>
      <c r="B18" s="2">
        <v>200000</v>
      </c>
      <c r="C18" s="2">
        <v>0</v>
      </c>
      <c r="D18" s="2">
        <f>C18</f>
        <v>0</v>
      </c>
      <c r="E18" s="3">
        <f>B18+C18</f>
        <v>200000</v>
      </c>
      <c r="F18" s="3">
        <f>E18</f>
        <v>200000</v>
      </c>
    </row>
    <row r="19" spans="1:6" x14ac:dyDescent="0.3">
      <c r="A19">
        <v>2</v>
      </c>
      <c r="B19" s="2">
        <v>200000</v>
      </c>
      <c r="C19" s="2">
        <f>F18*$B$14</f>
        <v>7700</v>
      </c>
      <c r="D19" s="2">
        <f>C19+D18</f>
        <v>7700</v>
      </c>
      <c r="E19" s="3">
        <f>B19+C19</f>
        <v>207700</v>
      </c>
      <c r="F19" s="3">
        <f>E19+F18</f>
        <v>407700</v>
      </c>
    </row>
    <row r="20" spans="1:6" x14ac:dyDescent="0.3">
      <c r="A20">
        <v>3</v>
      </c>
      <c r="B20" s="2">
        <v>300000</v>
      </c>
      <c r="C20" s="2">
        <f>F19*$B$14</f>
        <v>15696.449999999999</v>
      </c>
      <c r="D20" s="2">
        <f>C20+D19</f>
        <v>23396.449999999997</v>
      </c>
      <c r="E20" s="3">
        <f>B20+C20</f>
        <v>315696.45</v>
      </c>
      <c r="F20" s="3">
        <f>E20+F19</f>
        <v>723396.45</v>
      </c>
    </row>
    <row r="21" spans="1:6" x14ac:dyDescent="0.3">
      <c r="A21">
        <v>4</v>
      </c>
      <c r="B21" s="2">
        <v>300000</v>
      </c>
      <c r="C21" s="2">
        <f>F20*$B$14</f>
        <v>27850.763324999996</v>
      </c>
      <c r="D21" s="4">
        <f>C21+D20</f>
        <v>51247.21332499999</v>
      </c>
      <c r="E21" s="3">
        <f>B21+C21</f>
        <v>327850.76332500001</v>
      </c>
      <c r="F21" s="5">
        <f>E21+F20</f>
        <v>1051247.2133249999</v>
      </c>
    </row>
    <row r="22" spans="1:6" x14ac:dyDescent="0.3">
      <c r="C22" s="4">
        <f>SUM(C18:C21)</f>
        <v>51247.21332499999</v>
      </c>
      <c r="E22" s="5">
        <f>SUM(E18:E21)</f>
        <v>1051247.2133249999</v>
      </c>
    </row>
    <row r="25" spans="1:6" ht="14.4" customHeight="1" x14ac:dyDescent="0.3"/>
  </sheetData>
  <mergeCells count="12">
    <mergeCell ref="A15:A16"/>
    <mergeCell ref="B15:B16"/>
    <mergeCell ref="C15:C16"/>
    <mergeCell ref="D15:D16"/>
    <mergeCell ref="E15:E16"/>
    <mergeCell ref="F15:F16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CD3C4-9302-49B5-A0CA-46CD52C8D05F}">
  <dimension ref="A1:H27"/>
  <sheetViews>
    <sheetView tabSelected="1" topLeftCell="A2" workbookViewId="0">
      <selection activeCell="H7" sqref="H7"/>
    </sheetView>
  </sheetViews>
  <sheetFormatPr defaultRowHeight="14.4" x14ac:dyDescent="0.3"/>
  <cols>
    <col min="2" max="2" width="17.33203125" customWidth="1"/>
    <col min="3" max="3" width="16.5546875" customWidth="1"/>
    <col min="4" max="4" width="10.21875" customWidth="1"/>
    <col min="5" max="5" width="9.77734375" bestFit="1" customWidth="1"/>
  </cols>
  <sheetData>
    <row r="1" spans="1:8" x14ac:dyDescent="0.3">
      <c r="A1" s="10" t="s">
        <v>12</v>
      </c>
    </row>
    <row r="2" spans="1:8" x14ac:dyDescent="0.3">
      <c r="A2" s="7" t="s">
        <v>21</v>
      </c>
      <c r="B2" s="1">
        <v>0.1</v>
      </c>
      <c r="C2" t="s">
        <v>11</v>
      </c>
      <c r="D2" t="s">
        <v>22</v>
      </c>
      <c r="H2">
        <f>LN(B2+1)</f>
        <v>9.5310179804324935E-2</v>
      </c>
    </row>
    <row r="3" spans="1:8" x14ac:dyDescent="0.3">
      <c r="A3" s="7" t="s">
        <v>19</v>
      </c>
      <c r="B3" s="1">
        <v>0.05</v>
      </c>
      <c r="C3" t="s">
        <v>11</v>
      </c>
      <c r="D3" t="s">
        <v>20</v>
      </c>
      <c r="H3">
        <f>LN(B3+1)</f>
        <v>4.8790164169432049E-2</v>
      </c>
    </row>
    <row r="4" spans="1:8" x14ac:dyDescent="0.3">
      <c r="A4" s="6" t="s">
        <v>1</v>
      </c>
      <c r="B4" s="6" t="s">
        <v>13</v>
      </c>
      <c r="C4" s="6" t="s">
        <v>18</v>
      </c>
      <c r="D4" s="6" t="s">
        <v>15</v>
      </c>
      <c r="E4" s="12" t="s">
        <v>14</v>
      </c>
      <c r="H4">
        <f>SUM(H2:H3)</f>
        <v>0.14410034397375698</v>
      </c>
    </row>
    <row r="5" spans="1:8" x14ac:dyDescent="0.3">
      <c r="A5" s="6"/>
      <c r="B5" s="6"/>
      <c r="C5" s="6"/>
      <c r="D5" s="6"/>
      <c r="E5" s="12"/>
      <c r="H5" s="15">
        <f>EXP(H4)-1</f>
        <v>0.15500000000000025</v>
      </c>
    </row>
    <row r="6" spans="1:8" x14ac:dyDescent="0.3">
      <c r="A6">
        <v>0</v>
      </c>
      <c r="B6" s="2">
        <v>-75000</v>
      </c>
      <c r="C6" s="2">
        <f>B6*(1+$B$3)^(-A6)</f>
        <v>-75000</v>
      </c>
      <c r="D6" s="14">
        <f>(1+$B$2)^A6</f>
        <v>1</v>
      </c>
      <c r="E6" s="2">
        <f>C6/D6</f>
        <v>-75000</v>
      </c>
    </row>
    <row r="7" spans="1:8" x14ac:dyDescent="0.3">
      <c r="A7">
        <v>1</v>
      </c>
      <c r="B7" s="2">
        <v>32000</v>
      </c>
      <c r="C7" s="2">
        <f t="shared" ref="C7:C11" si="0">B7*(1+$B$3)^(-A7)</f>
        <v>30476.190476190473</v>
      </c>
      <c r="D7" s="14">
        <f t="shared" ref="D7:D11" si="1">(1+$B$2)^A7</f>
        <v>1.1000000000000001</v>
      </c>
      <c r="E7" s="2">
        <f t="shared" ref="E7:E11" si="2">C7/D7</f>
        <v>27705.627705627699</v>
      </c>
    </row>
    <row r="8" spans="1:8" x14ac:dyDescent="0.3">
      <c r="A8">
        <v>2</v>
      </c>
      <c r="B8" s="2">
        <v>35700</v>
      </c>
      <c r="C8" s="2">
        <f t="shared" si="0"/>
        <v>32380.952380952378</v>
      </c>
      <c r="D8" s="14">
        <f t="shared" si="1"/>
        <v>1.2100000000000002</v>
      </c>
      <c r="E8" s="2">
        <f t="shared" si="2"/>
        <v>26761.117670208572</v>
      </c>
    </row>
    <row r="9" spans="1:8" x14ac:dyDescent="0.3">
      <c r="A9">
        <v>3</v>
      </c>
      <c r="B9" s="2">
        <v>32800</v>
      </c>
      <c r="C9" s="2">
        <f t="shared" si="0"/>
        <v>28333.873231832415</v>
      </c>
      <c r="D9" s="14">
        <f t="shared" si="1"/>
        <v>1.3310000000000004</v>
      </c>
      <c r="E9" s="2">
        <f t="shared" si="2"/>
        <v>21287.658325944707</v>
      </c>
    </row>
    <row r="10" spans="1:8" x14ac:dyDescent="0.3">
      <c r="A10">
        <v>4</v>
      </c>
      <c r="B10" s="2">
        <v>29000</v>
      </c>
      <c r="C10" s="2">
        <f t="shared" si="0"/>
        <v>23858.371768964578</v>
      </c>
      <c r="D10" s="14">
        <f t="shared" si="1"/>
        <v>1.4641000000000004</v>
      </c>
      <c r="E10" s="2">
        <f t="shared" si="2"/>
        <v>16295.588941304946</v>
      </c>
    </row>
    <row r="11" spans="1:8" x14ac:dyDescent="0.3">
      <c r="A11">
        <v>5</v>
      </c>
      <c r="B11" s="2">
        <v>58000</v>
      </c>
      <c r="C11" s="2">
        <f t="shared" si="0"/>
        <v>45444.517655170617</v>
      </c>
      <c r="D11" s="14">
        <f t="shared" si="1"/>
        <v>1.6105100000000006</v>
      </c>
      <c r="E11" s="2">
        <f t="shared" si="2"/>
        <v>28217.470028233667</v>
      </c>
    </row>
    <row r="12" spans="1:8" x14ac:dyDescent="0.3">
      <c r="E12" s="2">
        <f>SUM(E6:E11)</f>
        <v>45267.46267131959</v>
      </c>
    </row>
    <row r="14" spans="1:8" x14ac:dyDescent="0.3">
      <c r="A14" s="7" t="s">
        <v>7</v>
      </c>
      <c r="B14" s="9">
        <f>B2+B3+B2*B3</f>
        <v>0.15500000000000003</v>
      </c>
      <c r="C14" t="s">
        <v>11</v>
      </c>
    </row>
    <row r="15" spans="1:8" x14ac:dyDescent="0.3">
      <c r="A15" s="6" t="s">
        <v>1</v>
      </c>
      <c r="B15" s="6" t="s">
        <v>13</v>
      </c>
      <c r="C15" s="6" t="s">
        <v>15</v>
      </c>
      <c r="D15" s="12" t="s">
        <v>14</v>
      </c>
    </row>
    <row r="16" spans="1:8" x14ac:dyDescent="0.3">
      <c r="A16" s="6"/>
      <c r="B16" s="6"/>
      <c r="C16" s="6"/>
      <c r="D16" s="12"/>
    </row>
    <row r="17" spans="1:4" x14ac:dyDescent="0.3">
      <c r="A17">
        <v>0</v>
      </c>
      <c r="B17" s="2">
        <v>-75000</v>
      </c>
      <c r="C17" s="14">
        <f>(1+$B$14)^A17</f>
        <v>1</v>
      </c>
      <c r="D17" s="2">
        <f>B17/C17</f>
        <v>-75000</v>
      </c>
    </row>
    <row r="18" spans="1:4" x14ac:dyDescent="0.3">
      <c r="A18">
        <v>1</v>
      </c>
      <c r="B18" s="2">
        <v>32000</v>
      </c>
      <c r="C18" s="14">
        <f t="shared" ref="C18:C22" si="3">(1+$B$14)^A18</f>
        <v>1.155</v>
      </c>
      <c r="D18" s="2">
        <f t="shared" ref="D18:D22" si="4">B18/C18</f>
        <v>27705.627705627707</v>
      </c>
    </row>
    <row r="19" spans="1:4" x14ac:dyDescent="0.3">
      <c r="A19">
        <v>2</v>
      </c>
      <c r="B19" s="2">
        <v>35700</v>
      </c>
      <c r="C19" s="14">
        <f t="shared" si="3"/>
        <v>1.334025</v>
      </c>
      <c r="D19" s="2">
        <f t="shared" si="4"/>
        <v>26761.11767020858</v>
      </c>
    </row>
    <row r="20" spans="1:4" x14ac:dyDescent="0.3">
      <c r="A20">
        <v>3</v>
      </c>
      <c r="B20" s="2">
        <v>32800</v>
      </c>
      <c r="C20" s="14">
        <f t="shared" si="3"/>
        <v>1.5407988750000001</v>
      </c>
      <c r="D20" s="2">
        <f t="shared" si="4"/>
        <v>21287.658325944714</v>
      </c>
    </row>
    <row r="21" spans="1:4" x14ac:dyDescent="0.3">
      <c r="A21">
        <v>4</v>
      </c>
      <c r="B21" s="2">
        <v>29000</v>
      </c>
      <c r="C21" s="14">
        <f t="shared" si="3"/>
        <v>1.7796227006250001</v>
      </c>
      <c r="D21" s="2">
        <f t="shared" si="4"/>
        <v>16295.58894130495</v>
      </c>
    </row>
    <row r="22" spans="1:4" x14ac:dyDescent="0.3">
      <c r="A22">
        <v>5</v>
      </c>
      <c r="B22" s="2">
        <v>58000</v>
      </c>
      <c r="C22" s="14">
        <f t="shared" si="3"/>
        <v>2.0554642192218751</v>
      </c>
      <c r="D22" s="2">
        <f t="shared" si="4"/>
        <v>28217.470028233678</v>
      </c>
    </row>
    <row r="23" spans="1:4" x14ac:dyDescent="0.3">
      <c r="D23" s="2">
        <f>SUM(D17:D22)</f>
        <v>45267.462671319627</v>
      </c>
    </row>
    <row r="27" spans="1:4" x14ac:dyDescent="0.3">
      <c r="A27" t="s">
        <v>16</v>
      </c>
      <c r="B27" s="13" t="s">
        <v>17</v>
      </c>
    </row>
  </sheetData>
  <mergeCells count="9">
    <mergeCell ref="A15:A16"/>
    <mergeCell ref="B15:B16"/>
    <mergeCell ref="C15:C16"/>
    <mergeCell ref="D15:D16"/>
    <mergeCell ref="C4:C5"/>
    <mergeCell ref="A4:A5"/>
    <mergeCell ref="B4:B5"/>
    <mergeCell ref="E4:E5"/>
    <mergeCell ref="D4:D5"/>
  </mergeCells>
  <hyperlinks>
    <hyperlink ref="B27" r:id="rId1" xr:uid="{5FB1257F-9560-45AC-BB70-39506992AD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Moeda Constante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 P Droubi</dc:creator>
  <cp:lastModifiedBy>Luiz F P Droubi</cp:lastModifiedBy>
  <dcterms:created xsi:type="dcterms:W3CDTF">2025-08-25T12:11:27Z</dcterms:created>
  <dcterms:modified xsi:type="dcterms:W3CDTF">2025-08-25T13:24:04Z</dcterms:modified>
</cp:coreProperties>
</file>