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/Desktop/"/>
    </mc:Choice>
  </mc:AlternateContent>
  <xr:revisionPtr revIDLastSave="0" documentId="13_ncr:1_{B4FDB286-934D-B845-AF5C-525D0BA06FF5}" xr6:coauthVersionLast="45" xr6:coauthVersionMax="45" xr10:uidLastSave="{00000000-0000-0000-0000-000000000000}"/>
  <bookViews>
    <workbookView xWindow="0" yWindow="0" windowWidth="28800" windowHeight="18000" xr2:uid="{FD14371F-7BEC-3145-ACF5-7B4B99D322A9}"/>
  </bookViews>
  <sheets>
    <sheet name="Sheet1" sheetId="1" r:id="rId1"/>
  </sheets>
  <definedNames>
    <definedName name="a2_q3" localSheetId="0">Sheet1!$C$3:$H$54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H58" i="1"/>
  <c r="G58" i="1"/>
  <c r="F58" i="1"/>
  <c r="E58" i="1"/>
  <c r="D58" i="1"/>
  <c r="C58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G54" i="1"/>
  <c r="F54" i="1"/>
  <c r="E54" i="1"/>
  <c r="D54" i="1"/>
  <c r="C54" i="1"/>
  <c r="H47" i="1"/>
  <c r="G47" i="1"/>
  <c r="F47" i="1"/>
  <c r="E47" i="1"/>
  <c r="D47" i="1"/>
  <c r="C47" i="1"/>
  <c r="H46" i="1"/>
  <c r="G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9F5FCE-8444-5748-B75D-98F809304D15}" name="a2_q3" type="6" refreshedVersion="6" background="1" saveData="1">
    <textPr codePage="10000" sourceFile="/Users/luke/Documents/aima-python/a2_q3.txt" tab="0" space="1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<sst xmlns="http://schemas.openxmlformats.org/spreadsheetml/2006/main" count="35" uniqueCount="15">
  <si>
    <t>Friendship Graph</t>
  </si>
  <si>
    <t>Time (s)</t>
  </si>
  <si>
    <t>Teams (Chromatic Number)</t>
  </si>
  <si>
    <t># CSP Assigns</t>
  </si>
  <si>
    <t>#CSP Unassigns</t>
  </si>
  <si>
    <t>Person with most friends</t>
  </si>
  <si>
    <t># of Friends</t>
  </si>
  <si>
    <t>Probability of having a friend (%)</t>
  </si>
  <si>
    <t>Median</t>
  </si>
  <si>
    <t>AVG</t>
  </si>
  <si>
    <t>STD_DEV</t>
  </si>
  <si>
    <t>MIN</t>
  </si>
  <si>
    <t>MAX</t>
  </si>
  <si>
    <t>30 graphs for 105 participants in each graph with 0.1 &lt;= P &lt;= 0.6</t>
  </si>
  <si>
    <t>Please note that To solve for 105 people in the graph that a "non exact" solution method was used, this means that while we are unable to 100% calculate an exact solution we can determin one that is numerically "close enough" The Algorithm used to generate the data seen in this table was Min_Conflicts() this is directly observable in the data since the #CSP Unassigns is 0 for all cases. this is a direct result of the algorithm that was chosen.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</si>
</sst>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0" fillId="2" borderId="7" xfId="0" applyFill="1" applyBorder="1"/>
    <xf numFmtId="0" fontId="0" fillId="0" borderId="1" xfId="0" applyBorder="1" applyAlignment="1">
      <alignment horizontal="center"/>
    </xf>
    <xf numFmtId="0" fontId="0" fillId="2" borderId="8" xfId="0" applyFill="1" applyBorder="1"/>
    <xf numFmtId="0" fontId="0" fillId="0" borderId="9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0" fontId="0" fillId="2" borderId="12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10" fontId="0" fillId="2" borderId="13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0" fontId="0" fillId="2" borderId="16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10" fontId="0" fillId="0" borderId="21" xfId="0" applyNumberFormat="1" applyBorder="1" applyAlignment="1">
      <alignment horizontal="center"/>
    </xf>
    <xf numFmtId="10" fontId="0" fillId="0" borderId="22" xfId="0" applyNumberForma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10" fontId="0" fillId="0" borderId="2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Time VS Team Number VS Number of Friends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(Sheet1!$C$4:$C$9,Sheet1!$C$15:$C$20,Sheet1!$C$26:$C$31,Sheet1!$C$37:$C$42,Sheet1!$C$48:$C$53)</c:f>
              <c:numCache>
                <c:formatCode>General</c:formatCode>
                <c:ptCount val="30"/>
                <c:pt idx="0">
                  <c:v>3.3413720130920401</c:v>
                </c:pt>
                <c:pt idx="1">
                  <c:v>10.131068944931</c:v>
                </c:pt>
                <c:pt idx="2">
                  <c:v>21.518613100051802</c:v>
                </c:pt>
                <c:pt idx="3">
                  <c:v>34.764846086501997</c:v>
                </c:pt>
                <c:pt idx="4">
                  <c:v>56.543231010436998</c:v>
                </c:pt>
                <c:pt idx="5">
                  <c:v>91.496340036392198</c:v>
                </c:pt>
                <c:pt idx="6">
                  <c:v>3.4440560340881299</c:v>
                </c:pt>
                <c:pt idx="7">
                  <c:v>11.9313640594482</c:v>
                </c:pt>
                <c:pt idx="8">
                  <c:v>25.041224956512401</c:v>
                </c:pt>
                <c:pt idx="9">
                  <c:v>35.679973840713501</c:v>
                </c:pt>
                <c:pt idx="10">
                  <c:v>58.4973430633544</c:v>
                </c:pt>
                <c:pt idx="11">
                  <c:v>77.572103738784705</c:v>
                </c:pt>
                <c:pt idx="12">
                  <c:v>3.96322298049926</c:v>
                </c:pt>
                <c:pt idx="13">
                  <c:v>8.1920170783996493</c:v>
                </c:pt>
                <c:pt idx="14">
                  <c:v>21.9556050300598</c:v>
                </c:pt>
                <c:pt idx="15">
                  <c:v>38.400735139846802</c:v>
                </c:pt>
                <c:pt idx="16">
                  <c:v>55.813454151153501</c:v>
                </c:pt>
                <c:pt idx="17">
                  <c:v>88.838986158370901</c:v>
                </c:pt>
                <c:pt idx="18">
                  <c:v>5.4545669555664</c:v>
                </c:pt>
                <c:pt idx="19">
                  <c:v>12.7724118232727</c:v>
                </c:pt>
                <c:pt idx="20">
                  <c:v>21.3587932586669</c:v>
                </c:pt>
                <c:pt idx="21">
                  <c:v>38.0095307826995</c:v>
                </c:pt>
                <c:pt idx="22">
                  <c:v>57.3724040985107</c:v>
                </c:pt>
                <c:pt idx="23">
                  <c:v>85.475218772888098</c:v>
                </c:pt>
                <c:pt idx="24">
                  <c:v>3.8323628902435298</c:v>
                </c:pt>
                <c:pt idx="25">
                  <c:v>10.677297830581599</c:v>
                </c:pt>
                <c:pt idx="26">
                  <c:v>24.434594869613601</c:v>
                </c:pt>
                <c:pt idx="27">
                  <c:v>40.145927906036299</c:v>
                </c:pt>
                <c:pt idx="28">
                  <c:v>58.418317079544003</c:v>
                </c:pt>
                <c:pt idx="29">
                  <c:v>92.939890861511202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A-AD4F-8E0B-8370256E5E00}"/>
            </c:ext>
          </c:extLst>
        </c:ser>
        <c:ser>
          <c:idx val="1"/>
          <c:order val="1"/>
          <c:tx>
            <c:v>#Teams (Chromatic Number)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(Sheet1!$D$4:$D$9,Sheet1!$D$15:$D$20,Sheet1!$D$26:$D$31,Sheet1!$D$37:$D$42,Sheet1!$D$48:$D$53)</c:f>
              <c:numCache>
                <c:formatCode>General</c:formatCode>
                <c:ptCount val="30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6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18</c:v>
                </c:pt>
                <c:pt idx="11">
                  <c:v>21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15</c:v>
                </c:pt>
                <c:pt idx="16">
                  <c:v>17</c:v>
                </c:pt>
                <c:pt idx="17">
                  <c:v>22</c:v>
                </c:pt>
                <c:pt idx="18">
                  <c:v>7</c:v>
                </c:pt>
                <c:pt idx="19">
                  <c:v>9</c:v>
                </c:pt>
                <c:pt idx="20">
                  <c:v>11</c:v>
                </c:pt>
                <c:pt idx="21">
                  <c:v>15</c:v>
                </c:pt>
                <c:pt idx="22">
                  <c:v>18</c:v>
                </c:pt>
                <c:pt idx="23">
                  <c:v>22</c:v>
                </c:pt>
                <c:pt idx="24">
                  <c:v>6</c:v>
                </c:pt>
                <c:pt idx="25">
                  <c:v>8</c:v>
                </c:pt>
                <c:pt idx="26">
                  <c:v>12</c:v>
                </c:pt>
                <c:pt idx="27">
                  <c:v>15</c:v>
                </c:pt>
                <c:pt idx="28">
                  <c:v>19</c:v>
                </c:pt>
                <c:pt idx="2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A-AD4F-8E0B-8370256E5E00}"/>
            </c:ext>
          </c:extLst>
        </c:ser>
        <c:ser>
          <c:idx val="2"/>
          <c:order val="2"/>
          <c:tx>
            <c:v>#Of Friends (Max Degree)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(Sheet1!$H$4:$H$9,Sheet1!$H$15:$H$20,Sheet1!$H$26:$H$31,Sheet1!$H$37:$H$42,Sheet1!$H$48:$H$53)</c:f>
              <c:numCache>
                <c:formatCode>General</c:formatCode>
                <c:ptCount val="30"/>
                <c:pt idx="0">
                  <c:v>20</c:v>
                </c:pt>
                <c:pt idx="1">
                  <c:v>31</c:v>
                </c:pt>
                <c:pt idx="2">
                  <c:v>41</c:v>
                </c:pt>
                <c:pt idx="3">
                  <c:v>52</c:v>
                </c:pt>
                <c:pt idx="4">
                  <c:v>63</c:v>
                </c:pt>
                <c:pt idx="5">
                  <c:v>72</c:v>
                </c:pt>
                <c:pt idx="6">
                  <c:v>18</c:v>
                </c:pt>
                <c:pt idx="7">
                  <c:v>30</c:v>
                </c:pt>
                <c:pt idx="8">
                  <c:v>48</c:v>
                </c:pt>
                <c:pt idx="9">
                  <c:v>53</c:v>
                </c:pt>
                <c:pt idx="10">
                  <c:v>61</c:v>
                </c:pt>
                <c:pt idx="11">
                  <c:v>73</c:v>
                </c:pt>
                <c:pt idx="12">
                  <c:v>21</c:v>
                </c:pt>
                <c:pt idx="13">
                  <c:v>30</c:v>
                </c:pt>
                <c:pt idx="14">
                  <c:v>45</c:v>
                </c:pt>
                <c:pt idx="15">
                  <c:v>56</c:v>
                </c:pt>
                <c:pt idx="16">
                  <c:v>64</c:v>
                </c:pt>
                <c:pt idx="17">
                  <c:v>76</c:v>
                </c:pt>
                <c:pt idx="18">
                  <c:v>18</c:v>
                </c:pt>
                <c:pt idx="19">
                  <c:v>30</c:v>
                </c:pt>
                <c:pt idx="20">
                  <c:v>41</c:v>
                </c:pt>
                <c:pt idx="21">
                  <c:v>53</c:v>
                </c:pt>
                <c:pt idx="22">
                  <c:v>64</c:v>
                </c:pt>
                <c:pt idx="23">
                  <c:v>74</c:v>
                </c:pt>
                <c:pt idx="24">
                  <c:v>15</c:v>
                </c:pt>
                <c:pt idx="25">
                  <c:v>31</c:v>
                </c:pt>
                <c:pt idx="26">
                  <c:v>44</c:v>
                </c:pt>
                <c:pt idx="27">
                  <c:v>56</c:v>
                </c:pt>
                <c:pt idx="28">
                  <c:v>62</c:v>
                </c:pt>
                <c:pt idx="2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EA-AD4F-8E0B-8370256E5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482111"/>
        <c:axId val="2118503391"/>
      </c:lineChart>
      <c:catAx>
        <c:axId val="21434821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03391"/>
        <c:crosses val="autoZero"/>
        <c:auto val="1"/>
        <c:lblAlgn val="ctr"/>
        <c:lblOffset val="100"/>
        <c:noMultiLvlLbl val="0"/>
      </c:catAx>
      <c:valAx>
        <c:axId val="21185033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8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13</xdr:row>
      <xdr:rowOff>171450</xdr:rowOff>
    </xdr:from>
    <xdr:to>
      <xdr:col>20</xdr:col>
      <xdr:colOff>12700</xdr:colOff>
      <xdr:row>35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2B8F29-87B5-A542-84CE-107C1763F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2_q3" connectionId="1" xr16:uid="{1975C94E-8B64-E748-8384-330369DB6C9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C17E-1FEA-2F4E-8DBC-CCB5BE8E1264}">
  <dimension ref="B1:T58"/>
  <sheetViews>
    <sheetView tabSelected="1" workbookViewId="0">
      <selection activeCell="H48" activeCellId="14" sqref="C4:C9 C15:C20 C26:C31 C37:C42 C48:C53 D4:D9 D15:D20 D26:D31 D37:D42 D48:D53 H4:H9 H15:H20 H26:H31 H37:H42 H48:H53"/>
    </sheetView>
  </sheetViews>
  <sheetFormatPr baseColWidth="10" defaultRowHeight="16" x14ac:dyDescent="0.2"/>
  <cols>
    <col min="12" max="12" width="12.1640625" bestFit="1" customWidth="1"/>
    <col min="13" max="13" width="15" customWidth="1"/>
    <col min="14" max="14" width="11.1640625" customWidth="1"/>
    <col min="15" max="15" width="6.83203125" customWidth="1"/>
    <col min="16" max="17" width="9.33203125" customWidth="1"/>
  </cols>
  <sheetData>
    <row r="1" spans="2:20" ht="17" thickBot="1" x14ac:dyDescent="0.25"/>
    <row r="2" spans="2:20" x14ac:dyDescent="0.2">
      <c r="B2" s="1" t="s">
        <v>13</v>
      </c>
      <c r="C2" s="2"/>
      <c r="D2" s="2"/>
      <c r="E2" s="2"/>
      <c r="F2" s="2"/>
      <c r="G2" s="2"/>
      <c r="H2" s="2"/>
      <c r="I2" s="3"/>
      <c r="K2" s="34" t="s">
        <v>14</v>
      </c>
      <c r="L2" s="34"/>
      <c r="M2" s="34"/>
      <c r="N2" s="34"/>
      <c r="O2" s="34"/>
      <c r="P2" s="34"/>
      <c r="Q2" s="34"/>
      <c r="R2" s="34"/>
      <c r="S2" s="34"/>
      <c r="T2" s="34"/>
    </row>
    <row r="3" spans="2:20" ht="52" thickBot="1" x14ac:dyDescent="0.25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6" t="s">
        <v>7</v>
      </c>
      <c r="K3" s="34"/>
      <c r="L3" s="34"/>
      <c r="M3" s="34"/>
      <c r="N3" s="34"/>
      <c r="O3" s="34"/>
      <c r="P3" s="34"/>
      <c r="Q3" s="34"/>
      <c r="R3" s="34"/>
      <c r="S3" s="34"/>
      <c r="T3" s="34"/>
    </row>
    <row r="4" spans="2:20" x14ac:dyDescent="0.2">
      <c r="B4" s="7">
        <v>1</v>
      </c>
      <c r="C4" s="8">
        <v>3.3413720130920401</v>
      </c>
      <c r="D4" s="15">
        <v>6</v>
      </c>
      <c r="E4" s="15">
        <v>154</v>
      </c>
      <c r="F4" s="15">
        <v>0</v>
      </c>
      <c r="G4" s="15">
        <v>2</v>
      </c>
      <c r="H4" s="15">
        <v>20</v>
      </c>
      <c r="I4" s="28">
        <v>0.1</v>
      </c>
      <c r="K4" s="34"/>
      <c r="L4" s="34"/>
      <c r="M4" s="34"/>
      <c r="N4" s="34"/>
      <c r="O4" s="34"/>
      <c r="P4" s="34"/>
      <c r="Q4" s="34"/>
      <c r="R4" s="34"/>
      <c r="S4" s="34"/>
      <c r="T4" s="34"/>
    </row>
    <row r="5" spans="2:20" x14ac:dyDescent="0.2">
      <c r="B5" s="9">
        <v>2</v>
      </c>
      <c r="C5" s="10">
        <v>10.131068944931</v>
      </c>
      <c r="D5" s="17">
        <v>9</v>
      </c>
      <c r="E5" s="17">
        <v>204</v>
      </c>
      <c r="F5" s="17">
        <v>0</v>
      </c>
      <c r="G5" s="17">
        <v>62</v>
      </c>
      <c r="H5" s="17">
        <v>31</v>
      </c>
      <c r="I5" s="29">
        <v>0.2</v>
      </c>
      <c r="K5" s="34"/>
      <c r="L5" s="34"/>
      <c r="M5" s="34"/>
      <c r="N5" s="34"/>
      <c r="O5" s="34"/>
      <c r="P5" s="34"/>
      <c r="Q5" s="34"/>
      <c r="R5" s="34"/>
      <c r="S5" s="34"/>
      <c r="T5" s="34"/>
    </row>
    <row r="6" spans="2:20" x14ac:dyDescent="0.2">
      <c r="B6" s="9">
        <v>3</v>
      </c>
      <c r="C6" s="10">
        <v>21.518613100051802</v>
      </c>
      <c r="D6" s="17">
        <v>11</v>
      </c>
      <c r="E6" s="17">
        <v>296</v>
      </c>
      <c r="F6" s="17">
        <v>0</v>
      </c>
      <c r="G6" s="17">
        <v>55</v>
      </c>
      <c r="H6" s="17">
        <v>41</v>
      </c>
      <c r="I6" s="29">
        <v>0.3</v>
      </c>
      <c r="K6" s="34"/>
      <c r="L6" s="34"/>
      <c r="M6" s="34"/>
      <c r="N6" s="34"/>
      <c r="O6" s="34"/>
      <c r="P6" s="34"/>
      <c r="Q6" s="34"/>
      <c r="R6" s="34"/>
      <c r="S6" s="34"/>
      <c r="T6" s="34"/>
    </row>
    <row r="7" spans="2:20" x14ac:dyDescent="0.2">
      <c r="B7" s="9">
        <v>4</v>
      </c>
      <c r="C7" s="10">
        <v>34.764846086501997</v>
      </c>
      <c r="D7" s="17">
        <v>14</v>
      </c>
      <c r="E7" s="17">
        <v>559</v>
      </c>
      <c r="F7" s="17">
        <v>0</v>
      </c>
      <c r="G7" s="17">
        <v>85</v>
      </c>
      <c r="H7" s="17">
        <v>52</v>
      </c>
      <c r="I7" s="29">
        <v>0.4</v>
      </c>
      <c r="K7" s="34"/>
      <c r="L7" s="34"/>
      <c r="M7" s="34"/>
      <c r="N7" s="34"/>
      <c r="O7" s="34"/>
      <c r="P7" s="34"/>
      <c r="Q7" s="34"/>
      <c r="R7" s="34"/>
      <c r="S7" s="34"/>
      <c r="T7" s="34"/>
    </row>
    <row r="8" spans="2:20" x14ac:dyDescent="0.2">
      <c r="B8" s="9">
        <v>5</v>
      </c>
      <c r="C8" s="10">
        <v>56.543231010436998</v>
      </c>
      <c r="D8" s="17">
        <v>18</v>
      </c>
      <c r="E8" s="17">
        <v>311</v>
      </c>
      <c r="F8" s="17">
        <v>0</v>
      </c>
      <c r="G8" s="17">
        <v>54</v>
      </c>
      <c r="H8" s="17">
        <v>63</v>
      </c>
      <c r="I8" s="29">
        <v>0.5</v>
      </c>
      <c r="K8" s="34"/>
      <c r="L8" s="34"/>
      <c r="M8" s="34"/>
      <c r="N8" s="34"/>
      <c r="O8" s="34"/>
      <c r="P8" s="34"/>
      <c r="Q8" s="34"/>
      <c r="R8" s="34"/>
      <c r="S8" s="34"/>
      <c r="T8" s="34"/>
    </row>
    <row r="9" spans="2:20" ht="17" thickBot="1" x14ac:dyDescent="0.25">
      <c r="B9" s="9">
        <v>6</v>
      </c>
      <c r="C9" s="19">
        <v>91.496340036392198</v>
      </c>
      <c r="D9" s="20">
        <v>22</v>
      </c>
      <c r="E9" s="20">
        <v>225</v>
      </c>
      <c r="F9" s="20">
        <v>0</v>
      </c>
      <c r="G9" s="20">
        <v>56</v>
      </c>
      <c r="H9" s="20">
        <v>72</v>
      </c>
      <c r="I9" s="30">
        <v>0.6</v>
      </c>
      <c r="K9" s="34"/>
      <c r="L9" s="34"/>
      <c r="M9" s="34"/>
      <c r="N9" s="34"/>
      <c r="O9" s="34"/>
      <c r="P9" s="34"/>
      <c r="Q9" s="34"/>
      <c r="R9" s="34"/>
      <c r="S9" s="34"/>
      <c r="T9" s="34"/>
    </row>
    <row r="10" spans="2:20" x14ac:dyDescent="0.2">
      <c r="B10" s="14" t="s">
        <v>8</v>
      </c>
      <c r="C10" s="8">
        <f>MEDIAN(C4:C9)</f>
        <v>28.141729593276899</v>
      </c>
      <c r="D10" s="15">
        <f>MEDIAN(D4:D9)</f>
        <v>12.5</v>
      </c>
      <c r="E10" s="15">
        <f>MEDIAN(E4:E9)</f>
        <v>260.5</v>
      </c>
      <c r="F10" s="15">
        <f>MEDIAN(F4:F9)</f>
        <v>0</v>
      </c>
      <c r="G10" s="15">
        <f>MEDIAN(G4:G9)</f>
        <v>55.5</v>
      </c>
      <c r="H10" s="15">
        <f>MEDIAN(H4:H9)</f>
        <v>46.5</v>
      </c>
      <c r="I10" s="16"/>
      <c r="K10" s="34"/>
      <c r="L10" s="34"/>
      <c r="M10" s="34"/>
      <c r="N10" s="34"/>
      <c r="O10" s="34"/>
      <c r="P10" s="34"/>
      <c r="Q10" s="34"/>
      <c r="R10" s="34"/>
      <c r="S10" s="34"/>
      <c r="T10" s="34"/>
    </row>
    <row r="11" spans="2:20" x14ac:dyDescent="0.2">
      <c r="B11" s="14" t="s">
        <v>9</v>
      </c>
      <c r="C11" s="10">
        <f>AVERAGE(C4:C9)</f>
        <v>36.299245198567668</v>
      </c>
      <c r="D11" s="17">
        <f>AVERAGE(D4:D9)</f>
        <v>13.333333333333334</v>
      </c>
      <c r="E11" s="17">
        <f>AVERAGE(E4:E9)</f>
        <v>291.5</v>
      </c>
      <c r="F11" s="17">
        <f>AVERAGE(F4:F9)</f>
        <v>0</v>
      </c>
      <c r="G11" s="17">
        <f>AVERAGE(G4:G9)</f>
        <v>52.333333333333336</v>
      </c>
      <c r="H11" s="17">
        <f>AVERAGE(H4:H9)</f>
        <v>46.5</v>
      </c>
      <c r="I11" s="18"/>
      <c r="K11" s="34"/>
      <c r="L11" s="34"/>
      <c r="M11" s="34"/>
      <c r="N11" s="34"/>
      <c r="O11" s="34"/>
      <c r="P11" s="34"/>
      <c r="Q11" s="34"/>
      <c r="R11" s="34"/>
      <c r="S11" s="34"/>
      <c r="T11" s="34"/>
    </row>
    <row r="12" spans="2:20" x14ac:dyDescent="0.2">
      <c r="B12" s="14" t="s">
        <v>10</v>
      </c>
      <c r="C12" s="10">
        <f>STDEV((C4:C9))</f>
        <v>33.010163766043441</v>
      </c>
      <c r="D12" s="17">
        <f>STDEV((D4:D9))</f>
        <v>5.9217114643206523</v>
      </c>
      <c r="E12" s="17">
        <f>STDEV((E4:E9))</f>
        <v>143.48623627372766</v>
      </c>
      <c r="F12" s="17">
        <f>STDEV((F4:F9))</f>
        <v>0</v>
      </c>
      <c r="G12" s="17">
        <f>STDEV((G4:G9))</f>
        <v>27.26658516695236</v>
      </c>
      <c r="H12" s="17">
        <f>STDEV((H4:H9))</f>
        <v>19.623964940857391</v>
      </c>
      <c r="I12" s="18"/>
      <c r="K12" s="34"/>
      <c r="L12" s="34"/>
      <c r="M12" s="34"/>
      <c r="N12" s="34"/>
      <c r="O12" s="34"/>
      <c r="P12" s="34"/>
      <c r="Q12" s="34"/>
      <c r="R12" s="34"/>
      <c r="S12" s="34"/>
      <c r="T12" s="34"/>
    </row>
    <row r="13" spans="2:20" x14ac:dyDescent="0.2">
      <c r="B13" s="14" t="s">
        <v>11</v>
      </c>
      <c r="C13" s="10">
        <f>MIN(C4:C9)</f>
        <v>3.3413720130920401</v>
      </c>
      <c r="D13" s="17">
        <f>MIN(D4:D9)</f>
        <v>6</v>
      </c>
      <c r="E13" s="17">
        <f>MIN(E4:E9)</f>
        <v>154</v>
      </c>
      <c r="F13" s="17">
        <f>MIN(F4:F9)</f>
        <v>0</v>
      </c>
      <c r="G13" s="17">
        <f>MIN(G4:G9)</f>
        <v>2</v>
      </c>
      <c r="H13" s="17">
        <f>MIN(H4:H9)</f>
        <v>20</v>
      </c>
      <c r="I13" s="18"/>
    </row>
    <row r="14" spans="2:20" ht="17" thickBot="1" x14ac:dyDescent="0.25">
      <c r="B14" s="14" t="s">
        <v>12</v>
      </c>
      <c r="C14" s="19">
        <f>MAX(C4:C9)</f>
        <v>91.496340036392198</v>
      </c>
      <c r="D14" s="20">
        <f>MAX(D4:D9)</f>
        <v>22</v>
      </c>
      <c r="E14" s="20">
        <f>MAX(E4:E9)</f>
        <v>559</v>
      </c>
      <c r="F14" s="20">
        <f>MAX(F4:F9)</f>
        <v>0</v>
      </c>
      <c r="G14" s="20">
        <f>MAX(G4:G9)</f>
        <v>85</v>
      </c>
      <c r="H14" s="20">
        <f>MAX(H4:H9)</f>
        <v>72</v>
      </c>
      <c r="I14" s="21"/>
    </row>
    <row r="15" spans="2:20" x14ac:dyDescent="0.2">
      <c r="B15" s="9">
        <v>7</v>
      </c>
      <c r="C15" s="8">
        <v>3.4440560340881299</v>
      </c>
      <c r="D15" s="15">
        <v>6</v>
      </c>
      <c r="E15" s="15">
        <v>183</v>
      </c>
      <c r="F15" s="15">
        <v>0</v>
      </c>
      <c r="G15" s="15">
        <v>19</v>
      </c>
      <c r="H15" s="15">
        <v>18</v>
      </c>
      <c r="I15" s="31">
        <v>0.1</v>
      </c>
    </row>
    <row r="16" spans="2:20" x14ac:dyDescent="0.2">
      <c r="B16" s="9">
        <v>8</v>
      </c>
      <c r="C16" s="10">
        <v>11.9313640594482</v>
      </c>
      <c r="D16" s="17">
        <v>10</v>
      </c>
      <c r="E16" s="17">
        <v>124</v>
      </c>
      <c r="F16" s="17">
        <v>0</v>
      </c>
      <c r="G16" s="17">
        <v>104</v>
      </c>
      <c r="H16" s="17">
        <v>30</v>
      </c>
      <c r="I16" s="29">
        <v>0.2</v>
      </c>
    </row>
    <row r="17" spans="2:9" x14ac:dyDescent="0.2">
      <c r="B17" s="9">
        <v>9</v>
      </c>
      <c r="C17" s="10">
        <v>25.041224956512401</v>
      </c>
      <c r="D17" s="17">
        <v>13</v>
      </c>
      <c r="E17" s="17">
        <v>301</v>
      </c>
      <c r="F17" s="17">
        <v>0</v>
      </c>
      <c r="G17" s="17">
        <v>71</v>
      </c>
      <c r="H17" s="17">
        <v>48</v>
      </c>
      <c r="I17" s="29">
        <v>0.3</v>
      </c>
    </row>
    <row r="18" spans="2:9" x14ac:dyDescent="0.2">
      <c r="B18" s="9">
        <v>10</v>
      </c>
      <c r="C18" s="10">
        <v>35.679973840713501</v>
      </c>
      <c r="D18" s="17">
        <v>14</v>
      </c>
      <c r="E18" s="17">
        <v>408</v>
      </c>
      <c r="F18" s="17">
        <v>0</v>
      </c>
      <c r="G18" s="17">
        <v>53</v>
      </c>
      <c r="H18" s="17">
        <v>53</v>
      </c>
      <c r="I18" s="29">
        <v>0.4</v>
      </c>
    </row>
    <row r="19" spans="2:9" x14ac:dyDescent="0.2">
      <c r="B19" s="9">
        <v>11</v>
      </c>
      <c r="C19" s="10">
        <v>58.4973430633544</v>
      </c>
      <c r="D19" s="17">
        <v>18</v>
      </c>
      <c r="E19" s="17">
        <v>297</v>
      </c>
      <c r="F19" s="17">
        <v>0</v>
      </c>
      <c r="G19" s="17">
        <v>77</v>
      </c>
      <c r="H19" s="17">
        <v>61</v>
      </c>
      <c r="I19" s="29">
        <v>0.5</v>
      </c>
    </row>
    <row r="20" spans="2:9" ht="17" thickBot="1" x14ac:dyDescent="0.25">
      <c r="B20" s="9">
        <v>12</v>
      </c>
      <c r="C20" s="19">
        <v>77.572103738784705</v>
      </c>
      <c r="D20" s="20">
        <v>21</v>
      </c>
      <c r="E20" s="20">
        <v>399</v>
      </c>
      <c r="F20" s="20">
        <v>0</v>
      </c>
      <c r="G20" s="20">
        <v>16</v>
      </c>
      <c r="H20" s="20">
        <v>73</v>
      </c>
      <c r="I20" s="30">
        <v>0.6</v>
      </c>
    </row>
    <row r="21" spans="2:9" x14ac:dyDescent="0.2">
      <c r="B21" s="14" t="s">
        <v>8</v>
      </c>
      <c r="C21" s="8">
        <f>MEDIAN(C15:C20)</f>
        <v>30.360599398612951</v>
      </c>
      <c r="D21" s="15">
        <f>MEDIAN(D15:D20)</f>
        <v>13.5</v>
      </c>
      <c r="E21" s="15">
        <f>MEDIAN(E15:E20)</f>
        <v>299</v>
      </c>
      <c r="F21" s="15">
        <f>MEDIAN(F15:F20)</f>
        <v>0</v>
      </c>
      <c r="G21" s="15">
        <f>MEDIAN(G15:G20)</f>
        <v>62</v>
      </c>
      <c r="H21" s="15">
        <f>MEDIAN(H15:H20)</f>
        <v>50.5</v>
      </c>
      <c r="I21" s="16"/>
    </row>
    <row r="22" spans="2:9" x14ac:dyDescent="0.2">
      <c r="B22" s="14" t="s">
        <v>9</v>
      </c>
      <c r="C22" s="10">
        <f>AVERAGE(C15:C20)</f>
        <v>35.36101094881689</v>
      </c>
      <c r="D22" s="17">
        <f>AVERAGE(D15:D20)</f>
        <v>13.666666666666666</v>
      </c>
      <c r="E22" s="17">
        <f>AVERAGE(E15:E20)</f>
        <v>285.33333333333331</v>
      </c>
      <c r="F22" s="17">
        <f>AVERAGE(F15:F20)</f>
        <v>0</v>
      </c>
      <c r="G22" s="17">
        <f>AVERAGE(G15:G20)</f>
        <v>56.666666666666664</v>
      </c>
      <c r="H22" s="17">
        <f>AVERAGE(H15:H20)</f>
        <v>47.166666666666664</v>
      </c>
      <c r="I22" s="18"/>
    </row>
    <row r="23" spans="2:9" x14ac:dyDescent="0.2">
      <c r="B23" s="14" t="s">
        <v>10</v>
      </c>
      <c r="C23" s="10">
        <f>STDEV((C15:C20))</f>
        <v>28.253517667292883</v>
      </c>
      <c r="D23" s="17">
        <f>STDEV((D15:D20))</f>
        <v>5.3913510984415263</v>
      </c>
      <c r="E23" s="17">
        <f>STDEV((E15:E20))</f>
        <v>113.88532243738287</v>
      </c>
      <c r="F23" s="17">
        <f>STDEV((F15:F20))</f>
        <v>0</v>
      </c>
      <c r="G23" s="17">
        <f>STDEV((G15:G20))</f>
        <v>34.48284597690084</v>
      </c>
      <c r="H23" s="17">
        <f>STDEV((H15:H20))</f>
        <v>20.193233190023502</v>
      </c>
      <c r="I23" s="18"/>
    </row>
    <row r="24" spans="2:9" x14ac:dyDescent="0.2">
      <c r="B24" s="14" t="s">
        <v>11</v>
      </c>
      <c r="C24" s="10">
        <f>MIN(C15:C20)</f>
        <v>3.4440560340881299</v>
      </c>
      <c r="D24" s="17">
        <f>MIN(D15:D20)</f>
        <v>6</v>
      </c>
      <c r="E24" s="17">
        <f>MIN(E15:E20)</f>
        <v>124</v>
      </c>
      <c r="F24" s="17">
        <f>MIN(F15:F20)</f>
        <v>0</v>
      </c>
      <c r="G24" s="17">
        <f>MIN(G15:G20)</f>
        <v>16</v>
      </c>
      <c r="H24" s="17">
        <f>MIN(H15:H20)</f>
        <v>18</v>
      </c>
      <c r="I24" s="18"/>
    </row>
    <row r="25" spans="2:9" ht="17" thickBot="1" x14ac:dyDescent="0.25">
      <c r="B25" s="14" t="s">
        <v>12</v>
      </c>
      <c r="C25" s="12">
        <f>MAX(C15:C20)</f>
        <v>77.572103738784705</v>
      </c>
      <c r="D25" s="32">
        <f>MAX(D15:D20)</f>
        <v>21</v>
      </c>
      <c r="E25" s="32">
        <f>MAX(E15:E20)</f>
        <v>408</v>
      </c>
      <c r="F25" s="32">
        <f>MAX(F15:F20)</f>
        <v>0</v>
      </c>
      <c r="G25" s="32">
        <f>MAX(G15:G20)</f>
        <v>104</v>
      </c>
      <c r="H25" s="32">
        <f>MAX(H15:H20)</f>
        <v>73</v>
      </c>
      <c r="I25" s="21"/>
    </row>
    <row r="26" spans="2:9" x14ac:dyDescent="0.2">
      <c r="B26" s="9">
        <v>13</v>
      </c>
      <c r="C26" s="8">
        <v>3.96322298049926</v>
      </c>
      <c r="D26" s="15">
        <v>7</v>
      </c>
      <c r="E26" s="15">
        <v>132</v>
      </c>
      <c r="F26" s="15">
        <v>0</v>
      </c>
      <c r="G26" s="15">
        <v>23</v>
      </c>
      <c r="H26" s="15">
        <v>21</v>
      </c>
      <c r="I26" s="31">
        <v>0.1</v>
      </c>
    </row>
    <row r="27" spans="2:9" x14ac:dyDescent="0.2">
      <c r="B27" s="9">
        <v>14</v>
      </c>
      <c r="C27" s="10">
        <v>8.1920170783996493</v>
      </c>
      <c r="D27" s="17">
        <v>8</v>
      </c>
      <c r="E27" s="17">
        <v>272</v>
      </c>
      <c r="F27" s="17">
        <v>0</v>
      </c>
      <c r="G27" s="17">
        <v>29</v>
      </c>
      <c r="H27" s="17">
        <v>30</v>
      </c>
      <c r="I27" s="29">
        <v>0.2</v>
      </c>
    </row>
    <row r="28" spans="2:9" x14ac:dyDescent="0.2">
      <c r="B28" s="9">
        <v>15</v>
      </c>
      <c r="C28" s="10">
        <v>21.9556050300598</v>
      </c>
      <c r="D28" s="17">
        <v>11</v>
      </c>
      <c r="E28" s="17">
        <v>351</v>
      </c>
      <c r="F28" s="17">
        <v>0</v>
      </c>
      <c r="G28" s="17">
        <v>60</v>
      </c>
      <c r="H28" s="17">
        <v>45</v>
      </c>
      <c r="I28" s="29">
        <v>0.3</v>
      </c>
    </row>
    <row r="29" spans="2:9" x14ac:dyDescent="0.2">
      <c r="B29" s="9">
        <v>16</v>
      </c>
      <c r="C29" s="10">
        <v>38.400735139846802</v>
      </c>
      <c r="D29" s="17">
        <v>15</v>
      </c>
      <c r="E29" s="17">
        <v>191</v>
      </c>
      <c r="F29" s="17">
        <v>0</v>
      </c>
      <c r="G29" s="17">
        <v>74</v>
      </c>
      <c r="H29" s="17">
        <v>56</v>
      </c>
      <c r="I29" s="29">
        <v>0.4</v>
      </c>
    </row>
    <row r="30" spans="2:9" x14ac:dyDescent="0.2">
      <c r="B30" s="9">
        <v>17</v>
      </c>
      <c r="C30" s="10">
        <v>55.813454151153501</v>
      </c>
      <c r="D30" s="17">
        <v>17</v>
      </c>
      <c r="E30" s="17">
        <v>397</v>
      </c>
      <c r="F30" s="17">
        <v>0</v>
      </c>
      <c r="G30" s="17">
        <v>88</v>
      </c>
      <c r="H30" s="17">
        <v>64</v>
      </c>
      <c r="I30" s="29">
        <v>0.5</v>
      </c>
    </row>
    <row r="31" spans="2:9" ht="17" thickBot="1" x14ac:dyDescent="0.25">
      <c r="B31" s="9">
        <v>18</v>
      </c>
      <c r="C31" s="19">
        <v>88.838986158370901</v>
      </c>
      <c r="D31" s="20">
        <v>22</v>
      </c>
      <c r="E31" s="20">
        <v>459</v>
      </c>
      <c r="F31" s="20">
        <v>0</v>
      </c>
      <c r="G31" s="20">
        <v>28</v>
      </c>
      <c r="H31" s="20">
        <v>76</v>
      </c>
      <c r="I31" s="30">
        <v>0.6</v>
      </c>
    </row>
    <row r="32" spans="2:9" x14ac:dyDescent="0.2">
      <c r="B32" s="14" t="s">
        <v>8</v>
      </c>
      <c r="C32" s="22">
        <f>MEDIAN(C26:C31)</f>
        <v>30.178170084953301</v>
      </c>
      <c r="D32" s="33">
        <f>MEDIAN(D26:D31)</f>
        <v>13</v>
      </c>
      <c r="E32" s="33">
        <f>MEDIAN(E26:E31)</f>
        <v>311.5</v>
      </c>
      <c r="F32" s="33">
        <f>MEDIAN(F26:F31)</f>
        <v>0</v>
      </c>
      <c r="G32" s="33">
        <f>MEDIAN(G26:G31)</f>
        <v>44.5</v>
      </c>
      <c r="H32" s="33">
        <f>MEDIAN(H26:H31)</f>
        <v>50.5</v>
      </c>
      <c r="I32" s="24"/>
    </row>
    <row r="33" spans="2:9" x14ac:dyDescent="0.2">
      <c r="B33" s="14" t="s">
        <v>9</v>
      </c>
      <c r="C33" s="10">
        <f>AVERAGE(C26:C31)</f>
        <v>36.194003423054987</v>
      </c>
      <c r="D33" s="17">
        <f>AVERAGE(D26:D31)</f>
        <v>13.333333333333334</v>
      </c>
      <c r="E33" s="17">
        <f>AVERAGE(E26:E31)</f>
        <v>300.33333333333331</v>
      </c>
      <c r="F33" s="17">
        <f>AVERAGE(F26:F31)</f>
        <v>0</v>
      </c>
      <c r="G33" s="17">
        <f>AVERAGE(G26:G31)</f>
        <v>50.333333333333336</v>
      </c>
      <c r="H33" s="17">
        <f>AVERAGE(H26:H31)</f>
        <v>48.666666666666664</v>
      </c>
      <c r="I33" s="25"/>
    </row>
    <row r="34" spans="2:9" x14ac:dyDescent="0.2">
      <c r="B34" s="14" t="s">
        <v>10</v>
      </c>
      <c r="C34" s="10">
        <f>STDEV((C26:C31))</f>
        <v>32.208549035695597</v>
      </c>
      <c r="D34" s="17">
        <f>STDEV((D26:D31))</f>
        <v>5.7503623074260855</v>
      </c>
      <c r="E34" s="17">
        <f>STDEV((E26:E31))</f>
        <v>125.04345911188908</v>
      </c>
      <c r="F34" s="17">
        <f>STDEV((F26:F31))</f>
        <v>0</v>
      </c>
      <c r="G34" s="17">
        <f>STDEV((G26:G31))</f>
        <v>27.471197037382023</v>
      </c>
      <c r="H34" s="17">
        <f>STDEV((H26:H31))</f>
        <v>20.800641015763595</v>
      </c>
      <c r="I34" s="25"/>
    </row>
    <row r="35" spans="2:9" x14ac:dyDescent="0.2">
      <c r="B35" s="14" t="s">
        <v>11</v>
      </c>
      <c r="C35" s="10">
        <f>MIN(C26:C31)</f>
        <v>3.96322298049926</v>
      </c>
      <c r="D35" s="17">
        <f>MIN(D26:D31)</f>
        <v>7</v>
      </c>
      <c r="E35" s="17">
        <f>MIN(E26:E31)</f>
        <v>132</v>
      </c>
      <c r="F35" s="17">
        <f>MIN(F26:F31)</f>
        <v>0</v>
      </c>
      <c r="G35" s="17">
        <f>MIN(G26:G31)</f>
        <v>23</v>
      </c>
      <c r="H35" s="17">
        <f>MIN(H26:H31)</f>
        <v>21</v>
      </c>
      <c r="I35" s="25"/>
    </row>
    <row r="36" spans="2:9" ht="17" thickBot="1" x14ac:dyDescent="0.25">
      <c r="B36" s="14" t="s">
        <v>12</v>
      </c>
      <c r="C36" s="19">
        <f>MAX(C26:C31)</f>
        <v>88.838986158370901</v>
      </c>
      <c r="D36" s="20">
        <f>MAX(D26:D31)</f>
        <v>22</v>
      </c>
      <c r="E36" s="20">
        <f>MAX(E26:E31)</f>
        <v>459</v>
      </c>
      <c r="F36" s="20">
        <f>MAX(F26:F31)</f>
        <v>0</v>
      </c>
      <c r="G36" s="20">
        <f>MAX(G26:G31)</f>
        <v>88</v>
      </c>
      <c r="H36" s="20">
        <f>MAX(H26:H31)</f>
        <v>76</v>
      </c>
      <c r="I36" s="26"/>
    </row>
    <row r="37" spans="2:9" x14ac:dyDescent="0.2">
      <c r="B37" s="9">
        <v>19</v>
      </c>
      <c r="C37" s="8">
        <v>5.4545669555664</v>
      </c>
      <c r="D37" s="15">
        <v>7</v>
      </c>
      <c r="E37" s="15">
        <v>115</v>
      </c>
      <c r="F37" s="15">
        <v>0</v>
      </c>
      <c r="G37" s="15">
        <v>103</v>
      </c>
      <c r="H37" s="15">
        <v>18</v>
      </c>
      <c r="I37" s="23">
        <v>0.1</v>
      </c>
    </row>
    <row r="38" spans="2:9" x14ac:dyDescent="0.2">
      <c r="B38" s="9">
        <v>20</v>
      </c>
      <c r="C38" s="10">
        <v>12.7724118232727</v>
      </c>
      <c r="D38" s="17">
        <v>9</v>
      </c>
      <c r="E38" s="17">
        <v>156</v>
      </c>
      <c r="F38" s="17">
        <v>0</v>
      </c>
      <c r="G38" s="17">
        <v>41</v>
      </c>
      <c r="H38" s="17">
        <v>30</v>
      </c>
      <c r="I38" s="11">
        <v>0.2</v>
      </c>
    </row>
    <row r="39" spans="2:9" x14ac:dyDescent="0.2">
      <c r="B39" s="9">
        <v>21</v>
      </c>
      <c r="C39" s="10">
        <v>21.3587932586669</v>
      </c>
      <c r="D39" s="17">
        <v>11</v>
      </c>
      <c r="E39" s="17">
        <v>604</v>
      </c>
      <c r="F39" s="17">
        <v>0</v>
      </c>
      <c r="G39" s="17">
        <v>41</v>
      </c>
      <c r="H39" s="17">
        <v>41</v>
      </c>
      <c r="I39" s="11">
        <v>0.3</v>
      </c>
    </row>
    <row r="40" spans="2:9" x14ac:dyDescent="0.2">
      <c r="B40" s="9">
        <v>22</v>
      </c>
      <c r="C40" s="10">
        <v>38.0095307826995</v>
      </c>
      <c r="D40" s="17">
        <v>15</v>
      </c>
      <c r="E40" s="17">
        <v>361</v>
      </c>
      <c r="F40" s="17">
        <v>0</v>
      </c>
      <c r="G40" s="17">
        <v>65</v>
      </c>
      <c r="H40" s="17">
        <v>53</v>
      </c>
      <c r="I40" s="11">
        <v>0.4</v>
      </c>
    </row>
    <row r="41" spans="2:9" x14ac:dyDescent="0.2">
      <c r="B41" s="9">
        <v>23</v>
      </c>
      <c r="C41" s="10">
        <v>57.3724040985107</v>
      </c>
      <c r="D41" s="17">
        <v>18</v>
      </c>
      <c r="E41" s="17">
        <v>371</v>
      </c>
      <c r="F41" s="17">
        <v>0</v>
      </c>
      <c r="G41" s="17">
        <v>95</v>
      </c>
      <c r="H41" s="17">
        <v>64</v>
      </c>
      <c r="I41" s="11">
        <v>0.5</v>
      </c>
    </row>
    <row r="42" spans="2:9" ht="17" thickBot="1" x14ac:dyDescent="0.25">
      <c r="B42" s="9">
        <v>24</v>
      </c>
      <c r="C42" s="19">
        <v>85.475218772888098</v>
      </c>
      <c r="D42" s="20">
        <v>22</v>
      </c>
      <c r="E42" s="20">
        <v>287</v>
      </c>
      <c r="F42" s="20">
        <v>0</v>
      </c>
      <c r="G42" s="20">
        <v>16</v>
      </c>
      <c r="H42" s="20">
        <v>74</v>
      </c>
      <c r="I42" s="13">
        <v>0.6</v>
      </c>
    </row>
    <row r="43" spans="2:9" x14ac:dyDescent="0.2">
      <c r="B43" s="14" t="s">
        <v>8</v>
      </c>
      <c r="C43" s="8">
        <f>MEDIAN(C37:C42)</f>
        <v>29.6841620206832</v>
      </c>
      <c r="D43" s="15">
        <f>MEDIAN(D37:D42)</f>
        <v>13</v>
      </c>
      <c r="E43" s="15">
        <f>MEDIAN(E37:E42)</f>
        <v>324</v>
      </c>
      <c r="F43" s="15">
        <f>MEDIAN(F37:F42)</f>
        <v>0</v>
      </c>
      <c r="G43" s="15">
        <f>MEDIAN(G37:G42)</f>
        <v>53</v>
      </c>
      <c r="H43" s="15">
        <f>MEDIAN(H37:H42)</f>
        <v>47</v>
      </c>
      <c r="I43" s="24"/>
    </row>
    <row r="44" spans="2:9" x14ac:dyDescent="0.2">
      <c r="B44" s="14" t="s">
        <v>9</v>
      </c>
      <c r="C44" s="10">
        <f>AVERAGE(C37:C42)</f>
        <v>36.740487615267384</v>
      </c>
      <c r="D44" s="17">
        <f>AVERAGE(D37:D42)</f>
        <v>13.666666666666666</v>
      </c>
      <c r="E44" s="17">
        <f>AVERAGE(E37:E42)</f>
        <v>315.66666666666669</v>
      </c>
      <c r="F44" s="17">
        <f>AVERAGE(F37:F42)</f>
        <v>0</v>
      </c>
      <c r="G44" s="17">
        <f>AVERAGE(G37:G42)</f>
        <v>60.166666666666664</v>
      </c>
      <c r="H44" s="17">
        <f>AVERAGE(H37:H42)</f>
        <v>46.666666666666664</v>
      </c>
      <c r="I44" s="25"/>
    </row>
    <row r="45" spans="2:9" x14ac:dyDescent="0.2">
      <c r="B45" s="14" t="s">
        <v>10</v>
      </c>
      <c r="C45" s="10">
        <f>STDEV((C37:C42))</f>
        <v>30.305888798428871</v>
      </c>
      <c r="D45" s="17">
        <f>STDEV((D37:D42))</f>
        <v>5.7154760664940811</v>
      </c>
      <c r="E45" s="17">
        <f>STDEV((E37:E42))</f>
        <v>175.97461938207644</v>
      </c>
      <c r="F45" s="17">
        <f>STDEV((F37:F42))</f>
        <v>0</v>
      </c>
      <c r="G45" s="17">
        <f>STDEV((G37:G42))</f>
        <v>33.931794333142278</v>
      </c>
      <c r="H45" s="17">
        <f>STDEV((H37:H42))</f>
        <v>21.068143408156942</v>
      </c>
      <c r="I45" s="25"/>
    </row>
    <row r="46" spans="2:9" x14ac:dyDescent="0.2">
      <c r="B46" s="14" t="s">
        <v>11</v>
      </c>
      <c r="C46" s="10">
        <f>MIN(C37:C42)</f>
        <v>5.4545669555664</v>
      </c>
      <c r="D46" s="17">
        <f>MIN(D37:D42)</f>
        <v>7</v>
      </c>
      <c r="E46" s="17">
        <f>MIN(E37:E42)</f>
        <v>115</v>
      </c>
      <c r="F46" s="17">
        <f>MIN(F37:F42)</f>
        <v>0</v>
      </c>
      <c r="G46" s="17">
        <f>MIN(G37:G42)</f>
        <v>16</v>
      </c>
      <c r="H46" s="17">
        <f>MIN(H37:H42)</f>
        <v>18</v>
      </c>
      <c r="I46" s="25"/>
    </row>
    <row r="47" spans="2:9" ht="17" thickBot="1" x14ac:dyDescent="0.25">
      <c r="B47" s="14" t="s">
        <v>12</v>
      </c>
      <c r="C47" s="19">
        <f>MAX(C37:C42)</f>
        <v>85.475218772888098</v>
      </c>
      <c r="D47" s="20">
        <f>MAX(D37:D42)</f>
        <v>22</v>
      </c>
      <c r="E47" s="20">
        <f>MAX(E37:E42)</f>
        <v>604</v>
      </c>
      <c r="F47" s="20">
        <f>MAX(F37:F42)</f>
        <v>0</v>
      </c>
      <c r="G47" s="20">
        <f>MAX(G37:G42)</f>
        <v>103</v>
      </c>
      <c r="H47" s="20">
        <f>MAX(H37:H42)</f>
        <v>74</v>
      </c>
      <c r="I47" s="26"/>
    </row>
    <row r="48" spans="2:9" x14ac:dyDescent="0.2">
      <c r="B48" s="9">
        <v>25</v>
      </c>
      <c r="C48" s="8">
        <v>3.8323628902435298</v>
      </c>
      <c r="D48" s="15">
        <v>6</v>
      </c>
      <c r="E48" s="15">
        <v>158</v>
      </c>
      <c r="F48" s="15">
        <v>0</v>
      </c>
      <c r="G48" s="15">
        <v>59</v>
      </c>
      <c r="H48" s="15">
        <v>15</v>
      </c>
      <c r="I48" s="23">
        <v>0.1</v>
      </c>
    </row>
    <row r="49" spans="2:9" x14ac:dyDescent="0.2">
      <c r="B49" s="9">
        <v>26</v>
      </c>
      <c r="C49" s="10">
        <v>10.677297830581599</v>
      </c>
      <c r="D49" s="17">
        <v>8</v>
      </c>
      <c r="E49" s="17">
        <v>291</v>
      </c>
      <c r="F49" s="17">
        <v>0</v>
      </c>
      <c r="G49" s="17">
        <v>38</v>
      </c>
      <c r="H49" s="17">
        <v>31</v>
      </c>
      <c r="I49" s="11">
        <v>0.2</v>
      </c>
    </row>
    <row r="50" spans="2:9" x14ac:dyDescent="0.2">
      <c r="B50" s="9">
        <v>27</v>
      </c>
      <c r="C50" s="10">
        <v>24.434594869613601</v>
      </c>
      <c r="D50" s="17">
        <v>12</v>
      </c>
      <c r="E50" s="17">
        <v>162</v>
      </c>
      <c r="F50" s="17">
        <v>0</v>
      </c>
      <c r="G50" s="17">
        <v>47</v>
      </c>
      <c r="H50" s="17">
        <v>44</v>
      </c>
      <c r="I50" s="11">
        <v>0.3</v>
      </c>
    </row>
    <row r="51" spans="2:9" x14ac:dyDescent="0.2">
      <c r="B51" s="9">
        <v>28</v>
      </c>
      <c r="C51" s="10">
        <v>40.145927906036299</v>
      </c>
      <c r="D51" s="17">
        <v>15</v>
      </c>
      <c r="E51" s="17">
        <v>562</v>
      </c>
      <c r="F51" s="17">
        <v>0</v>
      </c>
      <c r="G51" s="17">
        <v>77</v>
      </c>
      <c r="H51" s="17">
        <v>56</v>
      </c>
      <c r="I51" s="11">
        <v>0.4</v>
      </c>
    </row>
    <row r="52" spans="2:9" x14ac:dyDescent="0.2">
      <c r="B52" s="9">
        <v>29</v>
      </c>
      <c r="C52" s="10">
        <v>58.418317079544003</v>
      </c>
      <c r="D52" s="17">
        <v>19</v>
      </c>
      <c r="E52" s="17">
        <v>204</v>
      </c>
      <c r="F52" s="17">
        <v>0</v>
      </c>
      <c r="G52" s="17">
        <v>7</v>
      </c>
      <c r="H52" s="17">
        <v>62</v>
      </c>
      <c r="I52" s="11">
        <v>0.5</v>
      </c>
    </row>
    <row r="53" spans="2:9" ht="17" thickBot="1" x14ac:dyDescent="0.25">
      <c r="B53" s="9">
        <v>30</v>
      </c>
      <c r="C53" s="19">
        <v>92.939890861511202</v>
      </c>
      <c r="D53" s="20">
        <v>23</v>
      </c>
      <c r="E53" s="20">
        <v>321</v>
      </c>
      <c r="F53" s="20">
        <v>0</v>
      </c>
      <c r="G53" s="20">
        <v>55</v>
      </c>
      <c r="H53" s="20">
        <v>75</v>
      </c>
      <c r="I53" s="13">
        <v>0.6</v>
      </c>
    </row>
    <row r="54" spans="2:9" x14ac:dyDescent="0.2">
      <c r="B54" s="14" t="s">
        <v>8</v>
      </c>
      <c r="C54" s="8">
        <f>MEDIAN(C48:C53)</f>
        <v>32.290261387824948</v>
      </c>
      <c r="D54" s="15">
        <f>MEDIAN(D48:D53)</f>
        <v>13.5</v>
      </c>
      <c r="E54" s="15">
        <f>MEDIAN(E48:E53)</f>
        <v>247.5</v>
      </c>
      <c r="F54" s="15">
        <f>MEDIAN(F48:F53)</f>
        <v>0</v>
      </c>
      <c r="G54" s="15">
        <f>MEDIAN(G48:G53)</f>
        <v>51</v>
      </c>
      <c r="H54" s="15">
        <f>MEDIAN(H48:H53)</f>
        <v>50</v>
      </c>
      <c r="I54" s="24"/>
    </row>
    <row r="55" spans="2:9" x14ac:dyDescent="0.2">
      <c r="B55" s="14" t="s">
        <v>9</v>
      </c>
      <c r="C55" s="10">
        <f>AVERAGE(C48:C53)</f>
        <v>38.408065239588375</v>
      </c>
      <c r="D55" s="17">
        <f>AVERAGE(D48:D53)</f>
        <v>13.833333333333334</v>
      </c>
      <c r="E55" s="17">
        <f>AVERAGE(E48:E53)</f>
        <v>283</v>
      </c>
      <c r="F55" s="17">
        <f>AVERAGE(F48:F53)</f>
        <v>0</v>
      </c>
      <c r="G55" s="17">
        <f>AVERAGE(G48:G53)</f>
        <v>47.166666666666664</v>
      </c>
      <c r="H55" s="17">
        <f>AVERAGE(H48:H53)</f>
        <v>47.166666666666664</v>
      </c>
      <c r="I55" s="25"/>
    </row>
    <row r="56" spans="2:9" x14ac:dyDescent="0.2">
      <c r="B56" s="14" t="s">
        <v>10</v>
      </c>
      <c r="C56" s="10">
        <f>STDEV((C48:C53))</f>
        <v>33.277268154790491</v>
      </c>
      <c r="D56" s="17">
        <f>STDEV((D48:D53))</f>
        <v>6.4935865795927175</v>
      </c>
      <c r="E56" s="17">
        <f>STDEV((E48:E53))</f>
        <v>152.22089212719783</v>
      </c>
      <c r="F56" s="17">
        <f>STDEV((F48:F53))</f>
        <v>0</v>
      </c>
      <c r="G56" s="17">
        <f>STDEV((G48:G53))</f>
        <v>23.617084211787592</v>
      </c>
      <c r="H56" s="17">
        <f>STDEV((H48:H53))</f>
        <v>21.812076165891838</v>
      </c>
      <c r="I56" s="25"/>
    </row>
    <row r="57" spans="2:9" x14ac:dyDescent="0.2">
      <c r="B57" s="14" t="s">
        <v>11</v>
      </c>
      <c r="C57" s="10">
        <f>MIN(C48:C53)</f>
        <v>3.8323628902435298</v>
      </c>
      <c r="D57" s="17">
        <f>MIN(D48:D53)</f>
        <v>6</v>
      </c>
      <c r="E57" s="17">
        <f>MIN(E48:E53)</f>
        <v>158</v>
      </c>
      <c r="F57" s="17">
        <f>MIN(F48:F53)</f>
        <v>0</v>
      </c>
      <c r="G57" s="17">
        <f>MIN(G48:G53)</f>
        <v>7</v>
      </c>
      <c r="H57" s="17">
        <f>MIN(H48:H53)</f>
        <v>15</v>
      </c>
      <c r="I57" s="25"/>
    </row>
    <row r="58" spans="2:9" ht="17" thickBot="1" x14ac:dyDescent="0.25">
      <c r="B58" s="27" t="s">
        <v>12</v>
      </c>
      <c r="C58" s="19">
        <f>MAX(C48:C53)</f>
        <v>92.939890861511202</v>
      </c>
      <c r="D58" s="20">
        <f>MAX(D48:D53)</f>
        <v>23</v>
      </c>
      <c r="E58" s="20">
        <f>MAX(E48:E53)</f>
        <v>562</v>
      </c>
      <c r="F58" s="20">
        <f>MAX(F48:F53)</f>
        <v>0</v>
      </c>
      <c r="G58" s="20">
        <f>MAX(G48:G53)</f>
        <v>77</v>
      </c>
      <c r="H58" s="20">
        <f>MAX(H48:H53)</f>
        <v>75</v>
      </c>
      <c r="I58" s="26"/>
    </row>
  </sheetData>
  <mergeCells count="2">
    <mergeCell ref="B2:I2"/>
    <mergeCell ref="K2:T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Sheet1!a2_q3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2020-06-16T05:39:35Z</dcterms:created>
  <dcterms:modified xsi:type="dcterms:W3CDTF">2020-06-16T06:49:11Z</dcterms:modified>
</cp:coreProperties>
</file>